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СПО\"/>
    </mc:Choice>
  </mc:AlternateContent>
  <bookViews>
    <workbookView xWindow="0" yWindow="0" windowWidth="28800" windowHeight="11835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8" i="2" l="1"/>
  <c r="L68" i="2"/>
  <c r="J68" i="2"/>
  <c r="X67" i="2"/>
  <c r="V67" i="2"/>
  <c r="T67" i="2"/>
  <c r="R67" i="2"/>
  <c r="Q67" i="2"/>
  <c r="P67" i="2"/>
  <c r="O67" i="2"/>
  <c r="N67" i="2"/>
  <c r="M67" i="2"/>
  <c r="L67" i="2"/>
  <c r="K67" i="2"/>
  <c r="J67" i="2"/>
  <c r="N10" i="2" l="1"/>
  <c r="L63" i="2" l="1"/>
  <c r="L64" i="2"/>
  <c r="L65" i="2"/>
  <c r="L66" i="2"/>
  <c r="L62" i="2"/>
  <c r="L19" i="2"/>
  <c r="T19" i="2" s="1"/>
  <c r="L25" i="2"/>
  <c r="V25" i="2" s="1"/>
  <c r="L45" i="2"/>
  <c r="X45" i="2" s="1"/>
  <c r="L42" i="2"/>
  <c r="L41" i="2"/>
  <c r="L40" i="2"/>
  <c r="J40" i="2" s="1"/>
  <c r="D40" i="2" s="1"/>
  <c r="L39" i="2"/>
  <c r="F39" i="2" s="1"/>
  <c r="L38" i="2"/>
  <c r="L37" i="2"/>
  <c r="J19" i="2" l="1"/>
  <c r="J66" i="2"/>
  <c r="Z66" i="2"/>
  <c r="J64" i="2"/>
  <c r="T64" i="2"/>
  <c r="J62" i="2"/>
  <c r="V62" i="2"/>
  <c r="J65" i="2"/>
  <c r="X65" i="2"/>
  <c r="J63" i="2"/>
  <c r="Z63" i="2"/>
  <c r="J37" i="2"/>
  <c r="D37" i="2" s="1"/>
  <c r="X37" i="2"/>
  <c r="F37" i="2"/>
  <c r="J38" i="2"/>
  <c r="D38" i="2" s="1"/>
  <c r="J42" i="2"/>
  <c r="D42" i="2" s="1"/>
  <c r="V42" i="2"/>
  <c r="J45" i="2"/>
  <c r="J39" i="2"/>
  <c r="D39" i="2" s="1"/>
  <c r="Z39" i="2"/>
  <c r="J41" i="2"/>
  <c r="D41" i="2" s="1"/>
  <c r="V41" i="2"/>
  <c r="T40" i="2"/>
  <c r="F41" i="2"/>
  <c r="F42" i="2"/>
  <c r="F40" i="2"/>
  <c r="F38" i="2"/>
  <c r="L17" i="2"/>
  <c r="S22" i="2"/>
  <c r="U22" i="2"/>
  <c r="W22" i="2"/>
  <c r="Y22" i="2"/>
  <c r="AA22" i="2"/>
  <c r="K22" i="2"/>
  <c r="M22" i="2"/>
  <c r="N22" i="2"/>
  <c r="O22" i="2"/>
  <c r="P22" i="2"/>
  <c r="Q22" i="2"/>
  <c r="V17" i="2" l="1"/>
  <c r="J17" i="2"/>
  <c r="AQ23" i="7"/>
  <c r="AJ23" i="7"/>
  <c r="AC23" i="7"/>
  <c r="T23" i="7"/>
  <c r="Q23" i="7"/>
  <c r="K23" i="7"/>
  <c r="B23" i="7"/>
  <c r="Z53" i="2"/>
  <c r="AA53" i="2"/>
  <c r="Z44" i="2"/>
  <c r="Z43" i="2" s="1"/>
  <c r="AA44" i="2"/>
  <c r="AA43" i="2" s="1"/>
  <c r="AA21" i="2" s="1"/>
  <c r="AA18" i="2"/>
  <c r="Z10" i="2"/>
  <c r="AA10" i="2"/>
  <c r="E18" i="2"/>
  <c r="E14" i="2"/>
  <c r="E13" i="2"/>
  <c r="D44" i="2"/>
  <c r="F44" i="2"/>
  <c r="L16" i="2"/>
  <c r="J13" i="2"/>
  <c r="C13" i="2" s="1"/>
  <c r="L26" i="2"/>
  <c r="T26" i="2" s="1"/>
  <c r="M53" i="2"/>
  <c r="N53" i="2"/>
  <c r="L47" i="2"/>
  <c r="L48" i="2"/>
  <c r="X48" i="2" s="1"/>
  <c r="L49" i="2"/>
  <c r="J49" i="2" s="1"/>
  <c r="J48" i="2"/>
  <c r="Q44" i="2"/>
  <c r="J47" i="2" l="1"/>
  <c r="T47" i="2"/>
  <c r="F16" i="2"/>
  <c r="R16" i="2"/>
  <c r="E23" i="7"/>
  <c r="BG23" i="7"/>
  <c r="AA9" i="2"/>
  <c r="AA8" i="2" s="1"/>
  <c r="L32" i="2"/>
  <c r="L33" i="2"/>
  <c r="L34" i="2"/>
  <c r="Z34" i="2" s="1"/>
  <c r="L35" i="2"/>
  <c r="J32" i="2" l="1"/>
  <c r="C32" i="2" s="1"/>
  <c r="T32" i="2"/>
  <c r="F35" i="2"/>
  <c r="R35" i="2"/>
  <c r="F33" i="2"/>
  <c r="T33" i="2"/>
  <c r="C18" i="2"/>
  <c r="J34" i="2"/>
  <c r="D34" i="2" s="1"/>
  <c r="F34" i="2"/>
  <c r="J35" i="2"/>
  <c r="D35" i="2" s="1"/>
  <c r="J33" i="2"/>
  <c r="D33" i="2" s="1"/>
  <c r="E32" i="2"/>
  <c r="T22" i="2" l="1"/>
  <c r="L61" i="2"/>
  <c r="M61" i="2"/>
  <c r="O61" i="2"/>
  <c r="P61" i="2"/>
  <c r="Q61" i="2"/>
  <c r="R61" i="2"/>
  <c r="T61" i="2"/>
  <c r="V61" i="2"/>
  <c r="X61" i="2"/>
  <c r="J61" i="2"/>
  <c r="D53" i="2"/>
  <c r="E53" i="2"/>
  <c r="F53" i="2"/>
  <c r="F43" i="2" s="1"/>
  <c r="D43" i="2" l="1"/>
  <c r="BD25" i="7"/>
  <c r="BA25" i="7"/>
  <c r="AX25" i="7"/>
  <c r="AU25" i="7"/>
  <c r="AR25" i="7"/>
  <c r="AL25" i="7"/>
  <c r="AF25" i="7"/>
  <c r="Z25" i="7"/>
  <c r="W25" i="7"/>
  <c r="H25" i="7"/>
  <c r="AQ24" i="7"/>
  <c r="AJ24" i="7"/>
  <c r="AC24" i="7"/>
  <c r="T24" i="7"/>
  <c r="Q24" i="7"/>
  <c r="K24" i="7"/>
  <c r="B24" i="7"/>
  <c r="AQ22" i="7"/>
  <c r="AJ22" i="7"/>
  <c r="AC22" i="7"/>
  <c r="T22" i="7"/>
  <c r="Q22" i="7"/>
  <c r="K22" i="7"/>
  <c r="B22" i="7"/>
  <c r="T25" i="7" l="1"/>
  <c r="AJ25" i="7"/>
  <c r="BG24" i="7"/>
  <c r="BG22" i="7"/>
  <c r="E22" i="7"/>
  <c r="AQ25" i="7"/>
  <c r="E24" i="7"/>
  <c r="E25" i="7" s="1"/>
  <c r="AC25" i="7"/>
  <c r="B25" i="7"/>
  <c r="Q25" i="7"/>
  <c r="K25" i="7"/>
  <c r="AI25" i="7"/>
  <c r="BG25" i="7" l="1"/>
  <c r="S10" i="2" l="1"/>
  <c r="U10" i="2"/>
  <c r="W10" i="2"/>
  <c r="X10" i="2"/>
  <c r="Y10" i="2"/>
  <c r="S18" i="2"/>
  <c r="U18" i="2"/>
  <c r="V18" i="2"/>
  <c r="W18" i="2"/>
  <c r="Y18" i="2"/>
  <c r="R44" i="2"/>
  <c r="S44" i="2"/>
  <c r="U44" i="2"/>
  <c r="Y44" i="2"/>
  <c r="R53" i="2"/>
  <c r="S53" i="2"/>
  <c r="V53" i="2"/>
  <c r="X53" i="2"/>
  <c r="Y53" i="2"/>
  <c r="K53" i="2"/>
  <c r="O53" i="2"/>
  <c r="P53" i="2"/>
  <c r="Q53" i="2"/>
  <c r="L54" i="2"/>
  <c r="T54" i="2" s="1"/>
  <c r="K44" i="2"/>
  <c r="M44" i="2"/>
  <c r="N44" i="2"/>
  <c r="O44" i="2"/>
  <c r="P44" i="2"/>
  <c r="L53" i="2" l="1"/>
  <c r="J54" i="2"/>
  <c r="T53" i="2"/>
  <c r="P43" i="2"/>
  <c r="P21" i="2" s="1"/>
  <c r="Q43" i="2"/>
  <c r="Q21" i="2" s="1"/>
  <c r="O43" i="2"/>
  <c r="O21" i="2" s="1"/>
  <c r="S43" i="2"/>
  <c r="Y43" i="2"/>
  <c r="Y21" i="2" s="1"/>
  <c r="Y9" i="2" s="1"/>
  <c r="Y8" i="2" s="1"/>
  <c r="R43" i="2"/>
  <c r="K43" i="2"/>
  <c r="K21" i="2" s="1"/>
  <c r="S21" i="2"/>
  <c r="S9" i="2" s="1"/>
  <c r="S8" i="2" s="1"/>
  <c r="U21" i="2"/>
  <c r="U9" i="2" s="1"/>
  <c r="U8" i="2" s="1"/>
  <c r="W21" i="2"/>
  <c r="W9" i="2" s="1"/>
  <c r="W8" i="2" s="1"/>
  <c r="N43" i="2"/>
  <c r="N21" i="2" s="1"/>
  <c r="M43" i="2"/>
  <c r="M21" i="2" s="1"/>
  <c r="J53" i="2" l="1"/>
  <c r="C53" i="2"/>
  <c r="T44" i="2" l="1"/>
  <c r="T43" i="2" s="1"/>
  <c r="L24" i="2"/>
  <c r="E26" i="2"/>
  <c r="L27" i="2"/>
  <c r="L28" i="2"/>
  <c r="J28" i="2" s="1"/>
  <c r="L29" i="2"/>
  <c r="L30" i="2"/>
  <c r="Z30" i="2" s="1"/>
  <c r="L31" i="2"/>
  <c r="J31" i="2" s="1"/>
  <c r="L36" i="2"/>
  <c r="L23" i="2"/>
  <c r="R23" i="2" s="1"/>
  <c r="F36" i="2" l="1"/>
  <c r="F22" i="2" s="1"/>
  <c r="F21" i="2" s="1"/>
  <c r="R36" i="2"/>
  <c r="V28" i="2"/>
  <c r="Z31" i="2"/>
  <c r="E29" i="2"/>
  <c r="X29" i="2"/>
  <c r="X22" i="2" s="1"/>
  <c r="E27" i="2"/>
  <c r="V27" i="2"/>
  <c r="E24" i="2"/>
  <c r="R24" i="2"/>
  <c r="R22" i="2" s="1"/>
  <c r="L22" i="2"/>
  <c r="J23" i="2"/>
  <c r="E25" i="2"/>
  <c r="J25" i="2"/>
  <c r="C25" i="2" s="1"/>
  <c r="E23" i="2"/>
  <c r="J36" i="2"/>
  <c r="D36" i="2" s="1"/>
  <c r="J29" i="2"/>
  <c r="C29" i="2" s="1"/>
  <c r="J27" i="2"/>
  <c r="C27" i="2" s="1"/>
  <c r="J30" i="2"/>
  <c r="J26" i="2"/>
  <c r="C26" i="2" s="1"/>
  <c r="J24" i="2"/>
  <c r="C24" i="2" s="1"/>
  <c r="K18" i="2"/>
  <c r="M18" i="2"/>
  <c r="N18" i="2"/>
  <c r="O18" i="2"/>
  <c r="P18" i="2"/>
  <c r="Q18" i="2"/>
  <c r="L20" i="2"/>
  <c r="J16" i="2"/>
  <c r="D16" i="2" s="1"/>
  <c r="Q10" i="2"/>
  <c r="L12" i="2"/>
  <c r="R12" i="2" s="1"/>
  <c r="J14" i="2"/>
  <c r="C14" i="2" s="1"/>
  <c r="L15" i="2"/>
  <c r="F17" i="2"/>
  <c r="Z22" i="2" l="1"/>
  <c r="Z21" i="2" s="1"/>
  <c r="F20" i="2"/>
  <c r="F18" i="2" s="1"/>
  <c r="Z20" i="2"/>
  <c r="Z18" i="2" s="1"/>
  <c r="Z9" i="2" s="1"/>
  <c r="Z8" i="2" s="1"/>
  <c r="F15" i="2"/>
  <c r="V15" i="2"/>
  <c r="V10" i="2" s="1"/>
  <c r="V22" i="2"/>
  <c r="E22" i="2"/>
  <c r="F10" i="2"/>
  <c r="J12" i="2"/>
  <c r="C12" i="2" s="1"/>
  <c r="E12" i="2"/>
  <c r="T21" i="2"/>
  <c r="R21" i="2"/>
  <c r="J15" i="2"/>
  <c r="D15" i="2" s="1"/>
  <c r="J20" i="2"/>
  <c r="D20" i="2" s="1"/>
  <c r="D18" i="2" s="1"/>
  <c r="X18" i="2"/>
  <c r="D17" i="2"/>
  <c r="Q9" i="2"/>
  <c r="Q8" i="2" s="1"/>
  <c r="L18" i="2"/>
  <c r="F9" i="2" l="1"/>
  <c r="D10" i="2"/>
  <c r="J18" i="2"/>
  <c r="R18" i="2"/>
  <c r="T18" i="2"/>
  <c r="L11" i="2"/>
  <c r="M10" i="2"/>
  <c r="M9" i="2" s="1"/>
  <c r="M8" i="2" s="1"/>
  <c r="N9" i="2"/>
  <c r="O10" i="2"/>
  <c r="O9" i="2" s="1"/>
  <c r="O8" i="2" s="1"/>
  <c r="P10" i="2"/>
  <c r="P9" i="2" s="1"/>
  <c r="P8" i="2" s="1"/>
  <c r="T10" i="2" l="1"/>
  <c r="T9" i="2" s="1"/>
  <c r="T8" i="2" s="1"/>
  <c r="R11" i="2"/>
  <c r="R10" i="2" s="1"/>
  <c r="R9" i="2" s="1"/>
  <c r="R8" i="2" s="1"/>
  <c r="E11" i="2"/>
  <c r="E10" i="2" s="1"/>
  <c r="L10" i="2"/>
  <c r="J11" i="2"/>
  <c r="J10" i="2" l="1"/>
  <c r="C11" i="2"/>
  <c r="C10" i="2" s="1"/>
  <c r="N61" i="2" l="1"/>
  <c r="N8" i="2" s="1"/>
  <c r="L58" i="2"/>
  <c r="L57" i="2"/>
  <c r="J57" i="2"/>
  <c r="J58" i="2" l="1"/>
  <c r="K61" i="2"/>
  <c r="K10" i="2" l="1"/>
  <c r="K9" i="2" s="1"/>
  <c r="K8" i="2" s="1"/>
  <c r="L46" i="2"/>
  <c r="X46" i="2" s="1"/>
  <c r="X44" i="2" s="1"/>
  <c r="X43" i="2" s="1"/>
  <c r="X21" i="2" s="1"/>
  <c r="X9" i="2" s="1"/>
  <c r="X8" i="2" l="1"/>
  <c r="E44" i="2"/>
  <c r="E43" i="2" s="1"/>
  <c r="E21" i="2" s="1"/>
  <c r="E9" i="2" s="1"/>
  <c r="L44" i="2"/>
  <c r="D22" i="2"/>
  <c r="D21" i="2" s="1"/>
  <c r="D9" i="2" s="1"/>
  <c r="J22" i="2"/>
  <c r="V44" i="2"/>
  <c r="V43" i="2" s="1"/>
  <c r="V21" i="2" s="1"/>
  <c r="V9" i="2" s="1"/>
  <c r="V8" i="2" s="1"/>
  <c r="L43" i="2"/>
  <c r="L21" i="2" s="1"/>
  <c r="C23" i="2"/>
  <c r="C22" i="2" s="1"/>
  <c r="J46" i="2"/>
  <c r="C44" i="2" s="1"/>
  <c r="C43" i="2" s="1"/>
  <c r="C21" i="2" l="1"/>
  <c r="C9" i="2" s="1"/>
  <c r="L9" i="2"/>
  <c r="L8" i="2" s="1"/>
  <c r="J44" i="2"/>
  <c r="J43" i="2" s="1"/>
  <c r="J21" i="2" l="1"/>
  <c r="J9" i="2" s="1"/>
  <c r="J8" i="2" l="1"/>
</calcChain>
</file>

<file path=xl/sharedStrings.xml><?xml version="1.0" encoding="utf-8"?>
<sst xmlns="http://schemas.openxmlformats.org/spreadsheetml/2006/main" count="505" uniqueCount="319">
  <si>
    <t>Индекс</t>
  </si>
  <si>
    <t>Наименование дисциплин</t>
  </si>
  <si>
    <t>Учебная нагрузка обучающихся, ч.</t>
  </si>
  <si>
    <t>2 курс</t>
  </si>
  <si>
    <t>3 курс</t>
  </si>
  <si>
    <t>Зачеты</t>
  </si>
  <si>
    <t>Зачет с оценкой</t>
  </si>
  <si>
    <t>Всего</t>
  </si>
  <si>
    <t>Иностранный язык</t>
  </si>
  <si>
    <t>История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</si>
  <si>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</si>
  <si>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</si>
  <si>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</si>
  <si>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</si>
  <si>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</si>
  <si>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</si>
  <si>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</si>
  <si>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</si>
  <si>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</si>
  <si>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</si>
  <si>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</si>
  <si>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</si>
  <si>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</si>
  <si>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</si>
  <si>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</si>
  <si>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</si>
  <si>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</si>
  <si>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</si>
  <si>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Теория государства и права</t>
  </si>
  <si>
    <t>ОП.02</t>
  </si>
  <si>
    <t>ОП.03</t>
  </si>
  <si>
    <t>Административное право</t>
  </si>
  <si>
    <t>ОП.04</t>
  </si>
  <si>
    <t>ОП.05</t>
  </si>
  <si>
    <t>Трудовое право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</si>
  <si>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</si>
  <si>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</si>
  <si>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</si>
  <si>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</si>
  <si>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</si>
  <si>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</si>
  <si>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</si>
  <si>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</si>
  <si>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</si>
  <si>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</si>
  <si>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</si>
  <si>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</si>
  <si>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</si>
  <si>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</si>
  <si>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</si>
  <si>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</si>
  <si>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</si>
  <si>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</si>
  <si>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</si>
  <si>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</si>
  <si>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</si>
  <si>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</si>
  <si>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</si>
  <si>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</si>
  <si>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</si>
  <si>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</si>
  <si>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</si>
  <si>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</si>
  <si>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</si>
  <si>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</si>
  <si>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</si>
  <si>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</si>
  <si>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</si>
  <si>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программы подготовки специалистов среднего звена</t>
  </si>
  <si>
    <t>код</t>
  </si>
  <si>
    <t xml:space="preserve">                                                                       наименование специальности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</si>
  <si>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</si>
  <si>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</si>
  <si>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</si>
  <si>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</si>
  <si>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</si>
  <si>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</si>
  <si>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</si>
  <si>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</si>
  <si>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</si>
  <si>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</si>
  <si>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</si>
  <si>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</si>
  <si>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Март</t>
  </si>
  <si>
    <t>30 мар - 5 апр</t>
  </si>
  <si>
    <t>Апрель</t>
  </si>
  <si>
    <t>27 апр - 3 май</t>
  </si>
  <si>
    <t>Май</t>
  </si>
  <si>
    <t>Июнь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</si>
  <si>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</si>
  <si>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</si>
  <si>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</si>
  <si>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</si>
  <si>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</si>
  <si>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</si>
  <si>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</si>
  <si>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</si>
  <si>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</si>
  <si>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</si>
  <si>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</si>
  <si>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</si>
  <si>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</si>
  <si>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</si>
  <si>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</si>
  <si>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</si>
  <si>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</si>
  <si>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</si>
  <si>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</si>
  <si>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</si>
  <si>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</si>
  <si>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</si>
  <si>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</si>
  <si>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</si>
  <si>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</si>
  <si>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</si>
  <si>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</si>
  <si>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</si>
  <si>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</si>
  <si>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</si>
  <si>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</si>
  <si>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</si>
  <si>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</si>
  <si>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</si>
  <si>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</si>
  <si>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</si>
  <si>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</si>
  <si>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</si>
  <si>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</si>
  <si>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</si>
  <si>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</si>
  <si>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</si>
  <si>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</si>
  <si>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</si>
  <si>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</si>
  <si>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</si>
  <si>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</si>
  <si>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</si>
  <si>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</si>
  <si>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</si>
  <si>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</si>
  <si>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</si>
  <si>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</si>
  <si>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</si>
  <si>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</si>
  <si>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</si>
  <si>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</si>
  <si>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</si>
  <si>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</si>
  <si>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</si>
  <si>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</si>
  <si>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</si>
  <si>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</si>
  <si>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</si>
  <si>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</si>
  <si>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</si>
  <si>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</si>
  <si>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</si>
  <si>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</si>
  <si>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</si>
  <si>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</si>
  <si>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</si>
  <si>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</si>
  <si>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</si>
  <si>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</si>
  <si>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</si>
  <si>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</si>
  <si>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</si>
  <si>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</si>
  <si>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</si>
  <si>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</si>
  <si>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</si>
  <si>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</si>
  <si>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</si>
  <si>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</si>
  <si>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</si>
  <si>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</si>
  <si>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</si>
  <si>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</si>
  <si>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</si>
  <si>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</si>
  <si>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</si>
  <si>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</si>
  <si>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</si>
  <si>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</si>
  <si>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</si>
  <si>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</si>
  <si>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</si>
  <si>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</si>
  <si>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</si>
  <si>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</si>
  <si>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</si>
  <si>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</si>
  <si>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</si>
  <si>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</si>
  <si>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</si>
  <si>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</si>
  <si>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</si>
  <si>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</si>
  <si>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</si>
  <si>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</si>
  <si>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</si>
  <si>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5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</si>
  <si>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</si>
  <si>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</si>
  <si>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</si>
  <si>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</si>
  <si>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</si>
  <si>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</si>
  <si>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</si>
  <si>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</si>
  <si>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</si>
  <si>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</si>
  <si>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</si>
  <si>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ПМ.01.ЭК</t>
  </si>
  <si>
    <t>Экзамен по модулю</t>
  </si>
  <si>
    <t>ПМ.02.ЭК</t>
  </si>
  <si>
    <t>ЭКЗ</t>
  </si>
  <si>
    <t>зачет</t>
  </si>
  <si>
    <t>ФТД.03</t>
  </si>
  <si>
    <t>ФТД.04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</si>
  <si>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</si>
  <si>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</si>
  <si>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</si>
  <si>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</si>
  <si>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</si>
  <si>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</si>
  <si>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Квалификация: юрист</t>
  </si>
  <si>
    <t>РАБОЧИЙ УЧЕБНЫЙ ПЛАН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</si>
  <si>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</si>
  <si>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</si>
  <si>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</si>
  <si>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</si>
  <si>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</si>
  <si>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</si>
  <si>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</si>
  <si>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</si>
  <si>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</si>
  <si>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</si>
  <si>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</si>
  <si>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</si>
  <si>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</si>
  <si>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</si>
  <si>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</si>
  <si>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</si>
  <si>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</si>
  <si>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Основы исследовательской деятельности</t>
  </si>
  <si>
    <t>ФТД.05</t>
  </si>
  <si>
    <t>Уголовное право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</si>
  <si>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</si>
  <si>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</si>
  <si>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</si>
  <si>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</si>
  <si>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</si>
  <si>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Информатика и информационные технологии в профессиональной деятельности</t>
  </si>
  <si>
    <t>Конституционное право России</t>
  </si>
  <si>
    <t>Гражданское право и гражданский процесс</t>
  </si>
  <si>
    <t>Экологическое право</t>
  </si>
  <si>
    <t>Криминология и предупреждение преступлений</t>
  </si>
  <si>
    <t>Уголовный процесс</t>
  </si>
  <si>
    <t>Криминалистика</t>
  </si>
  <si>
    <t>Безопасность жизнедеятельности</t>
  </si>
  <si>
    <t>МДК.01.03</t>
  </si>
  <si>
    <t>МДК.01.04</t>
  </si>
  <si>
    <t>МДК.01.05</t>
  </si>
  <si>
    <t>Оперативно-служебная деятельность</t>
  </si>
  <si>
    <t>Тактико-специальная подготовка</t>
  </si>
  <si>
    <t>Огневая подготовка</t>
  </si>
  <si>
    <t>Начальная профессиональная подготовка и введение в специальность</t>
  </si>
  <si>
    <t>Специальная техника</t>
  </si>
  <si>
    <t>Делопроизводство и режим секретности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</si>
  <si>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</si>
  <si>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</si>
  <si>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ПМ.01</t>
  </si>
  <si>
    <t>Производственная практика (практика по профилю специальности) по ПМ.01</t>
  </si>
  <si>
    <t>Юридическая психология</t>
  </si>
  <si>
    <t>Уголовно-исполнительное право</t>
  </si>
  <si>
    <t xml:space="preserve">Правоохранительные и судебные органы </t>
  </si>
  <si>
    <t>29 июн - 5 июл</t>
  </si>
  <si>
    <t>июль</t>
  </si>
  <si>
    <r>
      <t>ПС</t>
    </r>
    <r>
      <rPr>
        <sz val="4"/>
        <color indexed="8"/>
        <rFont val="Tahoma"/>
        <family val="2"/>
        <charset val="204"/>
      </rPr>
      <t>01</t>
    </r>
  </si>
  <si>
    <r>
      <t>ПС</t>
    </r>
    <r>
      <rPr>
        <sz val="4"/>
        <color indexed="8"/>
        <rFont val="Tahoma"/>
        <family val="2"/>
        <charset val="204"/>
      </rPr>
      <t>02</t>
    </r>
  </si>
  <si>
    <t>История государства и права России</t>
  </si>
  <si>
    <t>Логика</t>
  </si>
  <si>
    <t>Муниципальное право</t>
  </si>
  <si>
    <t>Налоговое право</t>
  </si>
  <si>
    <t>Жилищное право</t>
  </si>
  <si>
    <t>Земельное право</t>
  </si>
  <si>
    <t>ОП.18</t>
  </si>
  <si>
    <t>ОП.19</t>
  </si>
  <si>
    <t>ОП.20</t>
  </si>
  <si>
    <t>Основы политологии и социологии</t>
  </si>
  <si>
    <t>Семейное право</t>
  </si>
  <si>
    <t>Нотариат</t>
  </si>
  <si>
    <t>Финансовое право</t>
  </si>
  <si>
    <t>Наследственное право</t>
  </si>
  <si>
    <t>Таможенное право</t>
  </si>
  <si>
    <t>Международное право и международное частное право</t>
  </si>
  <si>
    <t>23 фев - 1 мар</t>
  </si>
  <si>
    <t>без ф/о</t>
  </si>
  <si>
    <t>наименование образовательной организации</t>
  </si>
  <si>
    <t>Правоохранительная деятельность</t>
  </si>
  <si>
    <t>40.02.02</t>
  </si>
  <si>
    <t>Руководитель ОПОП</t>
  </si>
  <si>
    <t>Утвержден Приказом Минобрнауки РФ от 12 мая 2014   № 509</t>
  </si>
  <si>
    <r>
      <t>У</t>
    </r>
    <r>
      <rPr>
        <sz val="4"/>
        <color indexed="8"/>
        <rFont val="Tahoma"/>
        <family val="2"/>
        <charset val="204"/>
      </rPr>
      <t>01</t>
    </r>
  </si>
  <si>
    <t>отчет по практике</t>
  </si>
  <si>
    <t>защита ВКР</t>
  </si>
  <si>
    <t>Уровень образования, необходимый для приема на обучение:    среднее общее образование</t>
  </si>
  <si>
    <t>Срок обучения:   2 года 6 месяцев</t>
  </si>
  <si>
    <t>1 курс</t>
  </si>
  <si>
    <t xml:space="preserve">Начальник учебно-методического управления                                                                                      </t>
  </si>
  <si>
    <t>ФТД.00</t>
  </si>
  <si>
    <t>Э.00</t>
  </si>
  <si>
    <t>Элективные дисциплины</t>
  </si>
  <si>
    <t>Э.01</t>
  </si>
  <si>
    <t>Технологии бережливого производства</t>
  </si>
  <si>
    <t>_x000D_
О.А. Давыдова</t>
  </si>
  <si>
    <t>"15" февраля 2024 г.</t>
  </si>
  <si>
    <t>Протокол № 64 от 15.02.2024г.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</si>
</sst>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4"/>
      <color indexed="8"/>
      <name val="Tahoma"/>
      <family val="2"/>
      <charset val="204"/>
    </font>
    <font>
      <i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8" fillId="0" borderId="0"/>
    <xf numFmtId="0" fontId="19" fillId="0" borderId="0"/>
  </cellStyleXfs>
  <cellXfs count="34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8" fillId="3" borderId="9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vertical="top" wrapText="1"/>
      <protection locked="0"/>
    </xf>
    <xf numFmtId="0" fontId="15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13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7" xfId="1" applyNumberFormat="1" applyFont="1" applyFill="1" applyBorder="1" applyAlignment="1" applyProtection="1">
      <alignment horizontal="center" vertical="center"/>
      <protection locked="0"/>
    </xf>
    <xf numFmtId="0" fontId="17" fillId="10" borderId="7" xfId="0" applyFont="1" applyFill="1" applyBorder="1" applyAlignment="1">
      <alignment horizontal="center" vertical="center"/>
    </xf>
    <xf numFmtId="1" fontId="17" fillId="10" borderId="11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>
      <alignment horizontal="center" vertical="center"/>
    </xf>
    <xf numFmtId="1" fontId="2" fillId="9" borderId="7" xfId="1" applyNumberFormat="1" applyFont="1" applyFill="1" applyBorder="1" applyAlignment="1" applyProtection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5" fillId="3" borderId="0" xfId="1" applyFont="1" applyFill="1" applyBorder="1" applyAlignment="1" applyProtection="1">
      <alignment horizontal="left" vertical="top"/>
      <protection locked="0"/>
    </xf>
    <xf numFmtId="0" fontId="10" fillId="3" borderId="0" xfId="2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left" vertical="center"/>
      <protection locked="0"/>
    </xf>
    <xf numFmtId="0" fontId="8" fillId="0" borderId="0" xfId="1" applyFont="1" applyAlignment="1"/>
    <xf numFmtId="0" fontId="10" fillId="3" borderId="0" xfId="2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0" fillId="3" borderId="0" xfId="1" applyFont="1" applyFill="1" applyBorder="1" applyAlignment="1" applyProtection="1">
      <alignment vertical="top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protection locked="0"/>
    </xf>
    <xf numFmtId="0" fontId="8" fillId="3" borderId="9" xfId="1" applyNumberFormat="1" applyFont="1" applyFill="1" applyBorder="1" applyAlignment="1" applyProtection="1">
      <alignment vertical="top" wrapText="1"/>
      <protection locked="0"/>
    </xf>
    <xf numFmtId="0" fontId="8" fillId="3" borderId="0" xfId="1" applyNumberFormat="1" applyFont="1" applyFill="1" applyBorder="1" applyAlignment="1" applyProtection="1">
      <alignment vertical="top"/>
      <protection locked="0"/>
    </xf>
    <xf numFmtId="0" fontId="10" fillId="3" borderId="0" xfId="1" applyNumberFormat="1" applyFont="1" applyFill="1" applyBorder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13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7" xfId="1" applyNumberFormat="1" applyFont="1" applyFill="1" applyBorder="1" applyAlignment="1" applyProtection="1">
      <alignment horizontal="center" vertical="center"/>
      <protection locked="0"/>
    </xf>
    <xf numFmtId="0" fontId="13" fillId="14" borderId="7" xfId="1" applyNumberFormat="1" applyFont="1" applyFill="1" applyBorder="1" applyAlignment="1" applyProtection="1">
      <alignment horizontal="center" vertical="center"/>
      <protection locked="0"/>
    </xf>
    <xf numFmtId="0" fontId="13" fillId="5" borderId="11" xfId="1" applyNumberFormat="1" applyFont="1" applyFill="1" applyBorder="1" applyAlignment="1" applyProtection="1">
      <alignment horizontal="center" vertical="center"/>
      <protection locked="0"/>
    </xf>
    <xf numFmtId="0" fontId="13" fillId="13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19" xfId="1" applyNumberFormat="1" applyFont="1" applyFill="1" applyBorder="1" applyAlignment="1" applyProtection="1">
      <alignment horizontal="center" vertical="center"/>
      <protection locked="0"/>
    </xf>
    <xf numFmtId="0" fontId="13" fillId="5" borderId="19" xfId="1" applyNumberFormat="1" applyFont="1" applyFill="1" applyBorder="1" applyAlignment="1" applyProtection="1">
      <alignment horizontal="center" vertical="center"/>
      <protection locked="0"/>
    </xf>
    <xf numFmtId="0" fontId="13" fillId="6" borderId="19" xfId="1" applyNumberFormat="1" applyFont="1" applyFill="1" applyBorder="1" applyAlignment="1" applyProtection="1">
      <alignment horizontal="center" vertical="center"/>
      <protection locked="0"/>
    </xf>
    <xf numFmtId="0" fontId="13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15" borderId="7" xfId="1" applyNumberFormat="1" applyFont="1" applyFill="1" applyBorder="1" applyAlignment="1" applyProtection="1">
      <alignment horizontal="center" vertical="center"/>
      <protection locked="0"/>
    </xf>
    <xf numFmtId="0" fontId="13" fillId="6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6" fillId="1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7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2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17" fillId="10" borderId="21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6" xfId="0" applyFont="1" applyFill="1" applyBorder="1" applyAlignment="1">
      <alignment horizontal="center" vertical="center"/>
    </xf>
    <xf numFmtId="0" fontId="17" fillId="10" borderId="33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6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1" fontId="2" fillId="11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6" xfId="0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10" fillId="3" borderId="0" xfId="2" applyFont="1" applyFill="1" applyBorder="1" applyAlignment="1" applyProtection="1"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1" fontId="17" fillId="10" borderId="6" xfId="0" applyNumberFormat="1" applyFont="1" applyFill="1" applyBorder="1" applyAlignment="1">
      <alignment horizontal="center" vertical="center"/>
    </xf>
    <xf numFmtId="1" fontId="2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11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37" xfId="0" applyFont="1" applyFill="1" applyBorder="1" applyAlignment="1">
      <alignment horizontal="center" vertical="center"/>
    </xf>
    <xf numFmtId="0" fontId="2" fillId="9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12" borderId="37" xfId="0" applyFont="1" applyFill="1" applyBorder="1" applyAlignment="1">
      <alignment horizontal="center" vertical="center"/>
    </xf>
    <xf numFmtId="0" fontId="2" fillId="12" borderId="3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NumberFormat="1" applyFont="1" applyFill="1" applyBorder="1" applyAlignment="1">
      <alignment horizontal="center" vertical="center"/>
    </xf>
    <xf numFmtId="0" fontId="1" fillId="3" borderId="38" xfId="1" applyNumberFormat="1" applyFont="1" applyFill="1" applyBorder="1" applyAlignment="1" applyProtection="1">
      <alignment horizontal="center" vertical="center"/>
      <protection locked="0"/>
    </xf>
    <xf numFmtId="0" fontId="12" fillId="0" borderId="19" xfId="1" applyNumberFormat="1" applyFont="1" applyFill="1" applyBorder="1" applyAlignment="1" applyProtection="1">
      <alignment horizontal="center" vertical="center"/>
      <protection locked="0"/>
    </xf>
    <xf numFmtId="49" fontId="1" fillId="16" borderId="10" xfId="1" applyNumberFormat="1" applyFont="1" applyFill="1" applyBorder="1" applyAlignment="1" applyProtection="1">
      <alignment horizontal="center" vertical="center"/>
      <protection locked="0"/>
    </xf>
    <xf numFmtId="49" fontId="1" fillId="16" borderId="13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3" borderId="38" xfId="1" applyNumberFormat="1" applyFont="1" applyFill="1" applyBorder="1" applyAlignment="1" applyProtection="1">
      <alignment vertical="center"/>
      <protection locked="0"/>
    </xf>
    <xf numFmtId="0" fontId="1" fillId="3" borderId="19" xfId="1" applyNumberFormat="1" applyFont="1" applyFill="1" applyBorder="1" applyAlignment="1" applyProtection="1">
      <alignment horizontal="left" vertical="center"/>
      <protection locked="0"/>
    </xf>
    <xf numFmtId="0" fontId="13" fillId="13" borderId="36" xfId="1" applyNumberFormat="1" applyFont="1" applyFill="1" applyBorder="1" applyAlignment="1" applyProtection="1">
      <alignment horizontal="center" vertical="center"/>
      <protection locked="0"/>
    </xf>
    <xf numFmtId="0" fontId="13" fillId="13" borderId="39" xfId="1" applyNumberFormat="1" applyFont="1" applyFill="1" applyBorder="1" applyAlignment="1" applyProtection="1">
      <alignment horizontal="center" vertical="center"/>
      <protection locked="0"/>
    </xf>
    <xf numFmtId="0" fontId="9" fillId="14" borderId="7" xfId="1" applyNumberFormat="1" applyFont="1" applyFill="1" applyBorder="1" applyAlignment="1" applyProtection="1">
      <alignment horizontal="center" vertical="center"/>
      <protection locked="0"/>
    </xf>
    <xf numFmtId="0" fontId="9" fillId="14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/>
    <xf numFmtId="0" fontId="13" fillId="0" borderId="22" xfId="1" applyNumberFormat="1" applyFont="1" applyFill="1" applyBorder="1" applyAlignment="1" applyProtection="1">
      <alignment horizontal="center" vertical="center"/>
      <protection locked="0"/>
    </xf>
    <xf numFmtId="49" fontId="1" fillId="16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13" fillId="15" borderId="38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3" fillId="5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9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1" fontId="7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0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40" xfId="1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22" xfId="1" applyNumberFormat="1" applyFont="1" applyFill="1" applyBorder="1" applyAlignment="1" applyProtection="1">
      <alignment horizontal="left" vertical="center" wrapText="1"/>
      <protection locked="0"/>
    </xf>
    <xf numFmtId="0" fontId="4" fillId="17" borderId="7" xfId="0" applyFont="1" applyFill="1" applyBorder="1" applyAlignment="1">
      <alignment horizontal="center" vertical="center"/>
    </xf>
    <xf numFmtId="0" fontId="4" fillId="17" borderId="21" xfId="0" applyFont="1" applyFill="1" applyBorder="1" applyAlignment="1">
      <alignment horizontal="center" vertical="center"/>
    </xf>
    <xf numFmtId="1" fontId="4" fillId="17" borderId="7" xfId="0" applyNumberFormat="1" applyFont="1" applyFill="1" applyBorder="1" applyAlignment="1">
      <alignment horizontal="center" vertical="center"/>
    </xf>
    <xf numFmtId="0" fontId="4" fillId="17" borderId="31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/>
    </xf>
    <xf numFmtId="0" fontId="4" fillId="17" borderId="32" xfId="0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5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15" fillId="3" borderId="0" xfId="1" applyFont="1" applyFill="1" applyBorder="1" applyAlignment="1" applyProtection="1">
      <alignment horizontal="right" vertical="center"/>
      <protection locked="0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/>
      <protection locked="0"/>
    </xf>
    <xf numFmtId="0" fontId="8" fillId="3" borderId="9" xfId="1" applyNumberFormat="1" applyFont="1" applyFill="1" applyBorder="1" applyAlignment="1" applyProtection="1">
      <alignment horizontal="left" vertical="top" wrapText="1"/>
      <protection locked="0"/>
    </xf>
    <xf numFmtId="0" fontId="8" fillId="3" borderId="0" xfId="1" applyNumberFormat="1" applyFont="1" applyFill="1" applyBorder="1" applyAlignment="1" applyProtection="1">
      <alignment horizontal="left" vertical="top" wrapText="1"/>
      <protection locked="0"/>
    </xf>
    <xf numFmtId="0" fontId="10" fillId="3" borderId="9" xfId="1" applyFont="1" applyFill="1" applyBorder="1" applyAlignment="1" applyProtection="1">
      <alignment horizontal="left" vertical="center"/>
      <protection locked="0"/>
    </xf>
    <xf numFmtId="0" fontId="15" fillId="3" borderId="9" xfId="1" applyFont="1" applyFill="1" applyBorder="1" applyAlignment="1" applyProtection="1">
      <alignment horizontal="left" vertical="center"/>
      <protection locked="0"/>
    </xf>
    <xf numFmtId="0" fontId="10" fillId="3" borderId="0" xfId="1" applyNumberFormat="1" applyFont="1" applyFill="1" applyBorder="1" applyAlignment="1" applyProtection="1">
      <alignment horizontal="left" wrapText="1"/>
      <protection locked="0"/>
    </xf>
    <xf numFmtId="0" fontId="10" fillId="3" borderId="9" xfId="1" applyNumberFormat="1" applyFont="1" applyFill="1" applyBorder="1" applyAlignment="1" applyProtection="1">
      <alignment horizontal="left" wrapText="1"/>
      <protection locked="0"/>
    </xf>
    <xf numFmtId="0" fontId="8" fillId="3" borderId="0" xfId="1" applyNumberFormat="1" applyFont="1" applyFill="1" applyBorder="1" applyAlignment="1" applyProtection="1">
      <alignment horizontal="center" vertical="top"/>
      <protection locked="0"/>
    </xf>
    <xf numFmtId="0" fontId="10" fillId="3" borderId="16" xfId="1" applyFont="1" applyFill="1" applyBorder="1" applyAlignment="1" applyProtection="1">
      <alignment horizontal="left" vertical="center"/>
      <protection locked="0"/>
    </xf>
    <xf numFmtId="0" fontId="10" fillId="3" borderId="9" xfId="1" applyFont="1" applyFill="1" applyBorder="1" applyAlignment="1" applyProtection="1">
      <alignment horizontal="left" vertical="top"/>
      <protection locked="0"/>
    </xf>
    <xf numFmtId="0" fontId="15" fillId="3" borderId="9" xfId="1" applyFont="1" applyFill="1" applyBorder="1" applyAlignment="1" applyProtection="1">
      <alignment horizontal="left" vertical="top"/>
      <protection locked="0"/>
    </xf>
    <xf numFmtId="0" fontId="10" fillId="3" borderId="0" xfId="1" applyFont="1" applyFill="1" applyBorder="1" applyAlignment="1" applyProtection="1">
      <alignment horizontal="center" vertical="top"/>
      <protection locked="0"/>
    </xf>
    <xf numFmtId="0" fontId="10" fillId="3" borderId="0" xfId="1" applyFont="1" applyFill="1" applyBorder="1" applyAlignment="1" applyProtection="1">
      <alignment horizontal="left" vertical="top"/>
      <protection locked="0"/>
    </xf>
    <xf numFmtId="0" fontId="10" fillId="3" borderId="16" xfId="1" applyFont="1" applyFill="1" applyBorder="1" applyAlignment="1" applyProtection="1">
      <alignment horizontal="left" vertical="center" wrapText="1"/>
      <protection locked="0"/>
    </xf>
    <xf numFmtId="0" fontId="10" fillId="3" borderId="9" xfId="1" applyNumberFormat="1" applyFont="1" applyFill="1" applyBorder="1" applyAlignment="1" applyProtection="1">
      <alignment horizontal="left"/>
      <protection locked="0"/>
    </xf>
    <xf numFmtId="0" fontId="10" fillId="3" borderId="9" xfId="1" applyNumberFormat="1" applyFont="1" applyFill="1" applyBorder="1" applyAlignment="1" applyProtection="1">
      <alignment horizontal="center"/>
      <protection locked="0"/>
    </xf>
    <xf numFmtId="0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0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center" wrapText="1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5" fillId="3" borderId="0" xfId="2" applyFont="1" applyFill="1" applyBorder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24" fillId="3" borderId="0" xfId="2" applyFont="1" applyFill="1" applyBorder="1" applyAlignment="1" applyProtection="1">
      <alignment horizontal="left" vertical="center"/>
      <protection locked="0"/>
    </xf>
    <xf numFmtId="0" fontId="24" fillId="3" borderId="0" xfId="2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49" fontId="1" fillId="0" borderId="17" xfId="1" applyNumberFormat="1" applyFont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Border="1" applyAlignment="1" applyProtection="1">
      <alignment horizontal="center" vertical="center" textRotation="90"/>
      <protection locked="0"/>
    </xf>
    <xf numFmtId="0" fontId="1" fillId="0" borderId="22" xfId="1" applyNumberFormat="1" applyFont="1" applyBorder="1" applyAlignment="1" applyProtection="1">
      <alignment horizontal="center" vertical="center"/>
      <protection locked="0"/>
    </xf>
    <xf numFmtId="0" fontId="1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4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22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/>
    <xf numFmtId="0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CCFFCC"/>
      <color rgb="FFFF9900"/>
      <color rgb="FFFF66FF"/>
      <color rgb="FF66CCFF"/>
      <color rgb="FFCCEC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tabSelected="1" zoomScaleNormal="100" workbookViewId="0">
      <selection activeCell="Q21" sqref="Q21"/>
    </sheetView>
  </sheetViews>
  <sheetFormatPr defaultColWidth="12.5703125" defaultRowHeight="13.5" customHeight="1" x14ac:dyDescent="0.25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257" width="12.5703125" style="22"/>
    <col min="258" max="258" width="0" style="22" hidden="1" customWidth="1"/>
    <col min="259" max="259" width="7.7109375" style="22" customWidth="1"/>
    <col min="260" max="260" width="7" style="22" customWidth="1"/>
    <col min="261" max="261" width="14.7109375" style="22" customWidth="1"/>
    <col min="262" max="262" width="2.85546875" style="22" customWidth="1"/>
    <col min="263" max="263" width="6.28515625" style="22" customWidth="1"/>
    <col min="264" max="302" width="2.85546875" style="22" customWidth="1"/>
    <col min="303" max="303" width="5" style="22" customWidth="1"/>
    <col min="304" max="304" width="12.7109375" style="22" customWidth="1"/>
    <col min="305" max="305" width="2.85546875" style="22" customWidth="1"/>
    <col min="306" max="513" width="12.5703125" style="22"/>
    <col min="514" max="514" width="0" style="22" hidden="1" customWidth="1"/>
    <col min="515" max="515" width="7.7109375" style="22" customWidth="1"/>
    <col min="516" max="516" width="7" style="22" customWidth="1"/>
    <col min="517" max="517" width="14.7109375" style="22" customWidth="1"/>
    <col min="518" max="518" width="2.85546875" style="22" customWidth="1"/>
    <col min="519" max="519" width="6.28515625" style="22" customWidth="1"/>
    <col min="520" max="558" width="2.85546875" style="22" customWidth="1"/>
    <col min="559" max="559" width="5" style="22" customWidth="1"/>
    <col min="560" max="560" width="12.7109375" style="22" customWidth="1"/>
    <col min="561" max="561" width="2.85546875" style="22" customWidth="1"/>
    <col min="562" max="769" width="12.5703125" style="22"/>
    <col min="770" max="770" width="0" style="22" hidden="1" customWidth="1"/>
    <col min="771" max="771" width="7.7109375" style="22" customWidth="1"/>
    <col min="772" max="772" width="7" style="22" customWidth="1"/>
    <col min="773" max="773" width="14.7109375" style="22" customWidth="1"/>
    <col min="774" max="774" width="2.85546875" style="22" customWidth="1"/>
    <col min="775" max="775" width="6.28515625" style="22" customWidth="1"/>
    <col min="776" max="814" width="2.85546875" style="22" customWidth="1"/>
    <col min="815" max="815" width="5" style="22" customWidth="1"/>
    <col min="816" max="816" width="12.7109375" style="22" customWidth="1"/>
    <col min="817" max="817" width="2.85546875" style="22" customWidth="1"/>
    <col min="818" max="1025" width="12.5703125" style="22"/>
    <col min="1026" max="1026" width="0" style="22" hidden="1" customWidth="1"/>
    <col min="1027" max="1027" width="7.7109375" style="22" customWidth="1"/>
    <col min="1028" max="1028" width="7" style="22" customWidth="1"/>
    <col min="1029" max="1029" width="14.7109375" style="22" customWidth="1"/>
    <col min="1030" max="1030" width="2.85546875" style="22" customWidth="1"/>
    <col min="1031" max="1031" width="6.28515625" style="22" customWidth="1"/>
    <col min="1032" max="1070" width="2.85546875" style="22" customWidth="1"/>
    <col min="1071" max="1071" width="5" style="22" customWidth="1"/>
    <col min="1072" max="1072" width="12.7109375" style="22" customWidth="1"/>
    <col min="1073" max="1073" width="2.85546875" style="22" customWidth="1"/>
    <col min="1074" max="1281" width="12.5703125" style="22"/>
    <col min="1282" max="1282" width="0" style="22" hidden="1" customWidth="1"/>
    <col min="1283" max="1283" width="7.7109375" style="22" customWidth="1"/>
    <col min="1284" max="1284" width="7" style="22" customWidth="1"/>
    <col min="1285" max="1285" width="14.7109375" style="22" customWidth="1"/>
    <col min="1286" max="1286" width="2.85546875" style="22" customWidth="1"/>
    <col min="1287" max="1287" width="6.28515625" style="22" customWidth="1"/>
    <col min="1288" max="1326" width="2.85546875" style="22" customWidth="1"/>
    <col min="1327" max="1327" width="5" style="22" customWidth="1"/>
    <col min="1328" max="1328" width="12.7109375" style="22" customWidth="1"/>
    <col min="1329" max="1329" width="2.85546875" style="22" customWidth="1"/>
    <col min="1330" max="1537" width="12.5703125" style="22"/>
    <col min="1538" max="1538" width="0" style="22" hidden="1" customWidth="1"/>
    <col min="1539" max="1539" width="7.7109375" style="22" customWidth="1"/>
    <col min="1540" max="1540" width="7" style="22" customWidth="1"/>
    <col min="1541" max="1541" width="14.7109375" style="22" customWidth="1"/>
    <col min="1542" max="1542" width="2.85546875" style="22" customWidth="1"/>
    <col min="1543" max="1543" width="6.28515625" style="22" customWidth="1"/>
    <col min="1544" max="1582" width="2.85546875" style="22" customWidth="1"/>
    <col min="1583" max="1583" width="5" style="22" customWidth="1"/>
    <col min="1584" max="1584" width="12.7109375" style="22" customWidth="1"/>
    <col min="1585" max="1585" width="2.85546875" style="22" customWidth="1"/>
    <col min="1586" max="1793" width="12.5703125" style="22"/>
    <col min="1794" max="1794" width="0" style="22" hidden="1" customWidth="1"/>
    <col min="1795" max="1795" width="7.7109375" style="22" customWidth="1"/>
    <col min="1796" max="1796" width="7" style="22" customWidth="1"/>
    <col min="1797" max="1797" width="14.7109375" style="22" customWidth="1"/>
    <col min="1798" max="1798" width="2.85546875" style="22" customWidth="1"/>
    <col min="1799" max="1799" width="6.28515625" style="22" customWidth="1"/>
    <col min="1800" max="1838" width="2.85546875" style="22" customWidth="1"/>
    <col min="1839" max="1839" width="5" style="22" customWidth="1"/>
    <col min="1840" max="1840" width="12.7109375" style="22" customWidth="1"/>
    <col min="1841" max="1841" width="2.85546875" style="22" customWidth="1"/>
    <col min="1842" max="2049" width="12.5703125" style="22"/>
    <col min="2050" max="2050" width="0" style="22" hidden="1" customWidth="1"/>
    <col min="2051" max="2051" width="7.7109375" style="22" customWidth="1"/>
    <col min="2052" max="2052" width="7" style="22" customWidth="1"/>
    <col min="2053" max="2053" width="14.7109375" style="22" customWidth="1"/>
    <col min="2054" max="2054" width="2.85546875" style="22" customWidth="1"/>
    <col min="2055" max="2055" width="6.28515625" style="22" customWidth="1"/>
    <col min="2056" max="2094" width="2.85546875" style="22" customWidth="1"/>
    <col min="2095" max="2095" width="5" style="22" customWidth="1"/>
    <col min="2096" max="2096" width="12.7109375" style="22" customWidth="1"/>
    <col min="2097" max="2097" width="2.85546875" style="22" customWidth="1"/>
    <col min="2098" max="2305" width="12.5703125" style="22"/>
    <col min="2306" max="2306" width="0" style="22" hidden="1" customWidth="1"/>
    <col min="2307" max="2307" width="7.7109375" style="22" customWidth="1"/>
    <col min="2308" max="2308" width="7" style="22" customWidth="1"/>
    <col min="2309" max="2309" width="14.7109375" style="22" customWidth="1"/>
    <col min="2310" max="2310" width="2.85546875" style="22" customWidth="1"/>
    <col min="2311" max="2311" width="6.28515625" style="22" customWidth="1"/>
    <col min="2312" max="2350" width="2.85546875" style="22" customWidth="1"/>
    <col min="2351" max="2351" width="5" style="22" customWidth="1"/>
    <col min="2352" max="2352" width="12.7109375" style="22" customWidth="1"/>
    <col min="2353" max="2353" width="2.85546875" style="22" customWidth="1"/>
    <col min="2354" max="2561" width="12.5703125" style="22"/>
    <col min="2562" max="2562" width="0" style="22" hidden="1" customWidth="1"/>
    <col min="2563" max="2563" width="7.7109375" style="22" customWidth="1"/>
    <col min="2564" max="2564" width="7" style="22" customWidth="1"/>
    <col min="2565" max="2565" width="14.7109375" style="22" customWidth="1"/>
    <col min="2566" max="2566" width="2.85546875" style="22" customWidth="1"/>
    <col min="2567" max="2567" width="6.28515625" style="22" customWidth="1"/>
    <col min="2568" max="2606" width="2.85546875" style="22" customWidth="1"/>
    <col min="2607" max="2607" width="5" style="22" customWidth="1"/>
    <col min="2608" max="2608" width="12.7109375" style="22" customWidth="1"/>
    <col min="2609" max="2609" width="2.85546875" style="22" customWidth="1"/>
    <col min="2610" max="2817" width="12.5703125" style="22"/>
    <col min="2818" max="2818" width="0" style="22" hidden="1" customWidth="1"/>
    <col min="2819" max="2819" width="7.7109375" style="22" customWidth="1"/>
    <col min="2820" max="2820" width="7" style="22" customWidth="1"/>
    <col min="2821" max="2821" width="14.7109375" style="22" customWidth="1"/>
    <col min="2822" max="2822" width="2.85546875" style="22" customWidth="1"/>
    <col min="2823" max="2823" width="6.28515625" style="22" customWidth="1"/>
    <col min="2824" max="2862" width="2.85546875" style="22" customWidth="1"/>
    <col min="2863" max="2863" width="5" style="22" customWidth="1"/>
    <col min="2864" max="2864" width="12.7109375" style="22" customWidth="1"/>
    <col min="2865" max="2865" width="2.85546875" style="22" customWidth="1"/>
    <col min="2866" max="3073" width="12.5703125" style="22"/>
    <col min="3074" max="3074" width="0" style="22" hidden="1" customWidth="1"/>
    <col min="3075" max="3075" width="7.7109375" style="22" customWidth="1"/>
    <col min="3076" max="3076" width="7" style="22" customWidth="1"/>
    <col min="3077" max="3077" width="14.7109375" style="22" customWidth="1"/>
    <col min="3078" max="3078" width="2.85546875" style="22" customWidth="1"/>
    <col min="3079" max="3079" width="6.28515625" style="22" customWidth="1"/>
    <col min="3080" max="3118" width="2.85546875" style="22" customWidth="1"/>
    <col min="3119" max="3119" width="5" style="22" customWidth="1"/>
    <col min="3120" max="3120" width="12.7109375" style="22" customWidth="1"/>
    <col min="3121" max="3121" width="2.85546875" style="22" customWidth="1"/>
    <col min="3122" max="3329" width="12.5703125" style="22"/>
    <col min="3330" max="3330" width="0" style="22" hidden="1" customWidth="1"/>
    <col min="3331" max="3331" width="7.7109375" style="22" customWidth="1"/>
    <col min="3332" max="3332" width="7" style="22" customWidth="1"/>
    <col min="3333" max="3333" width="14.7109375" style="22" customWidth="1"/>
    <col min="3334" max="3334" width="2.85546875" style="22" customWidth="1"/>
    <col min="3335" max="3335" width="6.28515625" style="22" customWidth="1"/>
    <col min="3336" max="3374" width="2.85546875" style="22" customWidth="1"/>
    <col min="3375" max="3375" width="5" style="22" customWidth="1"/>
    <col min="3376" max="3376" width="12.7109375" style="22" customWidth="1"/>
    <col min="3377" max="3377" width="2.85546875" style="22" customWidth="1"/>
    <col min="3378" max="3585" width="12.5703125" style="22"/>
    <col min="3586" max="3586" width="0" style="22" hidden="1" customWidth="1"/>
    <col min="3587" max="3587" width="7.7109375" style="22" customWidth="1"/>
    <col min="3588" max="3588" width="7" style="22" customWidth="1"/>
    <col min="3589" max="3589" width="14.7109375" style="22" customWidth="1"/>
    <col min="3590" max="3590" width="2.85546875" style="22" customWidth="1"/>
    <col min="3591" max="3591" width="6.28515625" style="22" customWidth="1"/>
    <col min="3592" max="3630" width="2.85546875" style="22" customWidth="1"/>
    <col min="3631" max="3631" width="5" style="22" customWidth="1"/>
    <col min="3632" max="3632" width="12.7109375" style="22" customWidth="1"/>
    <col min="3633" max="3633" width="2.85546875" style="22" customWidth="1"/>
    <col min="3634" max="3841" width="12.5703125" style="22"/>
    <col min="3842" max="3842" width="0" style="22" hidden="1" customWidth="1"/>
    <col min="3843" max="3843" width="7.7109375" style="22" customWidth="1"/>
    <col min="3844" max="3844" width="7" style="22" customWidth="1"/>
    <col min="3845" max="3845" width="14.7109375" style="22" customWidth="1"/>
    <col min="3846" max="3846" width="2.85546875" style="22" customWidth="1"/>
    <col min="3847" max="3847" width="6.28515625" style="22" customWidth="1"/>
    <col min="3848" max="3886" width="2.85546875" style="22" customWidth="1"/>
    <col min="3887" max="3887" width="5" style="22" customWidth="1"/>
    <col min="3888" max="3888" width="12.7109375" style="22" customWidth="1"/>
    <col min="3889" max="3889" width="2.85546875" style="22" customWidth="1"/>
    <col min="3890" max="4097" width="12.5703125" style="22"/>
    <col min="4098" max="4098" width="0" style="22" hidden="1" customWidth="1"/>
    <col min="4099" max="4099" width="7.7109375" style="22" customWidth="1"/>
    <col min="4100" max="4100" width="7" style="22" customWidth="1"/>
    <col min="4101" max="4101" width="14.7109375" style="22" customWidth="1"/>
    <col min="4102" max="4102" width="2.85546875" style="22" customWidth="1"/>
    <col min="4103" max="4103" width="6.28515625" style="22" customWidth="1"/>
    <col min="4104" max="4142" width="2.85546875" style="22" customWidth="1"/>
    <col min="4143" max="4143" width="5" style="22" customWidth="1"/>
    <col min="4144" max="4144" width="12.7109375" style="22" customWidth="1"/>
    <col min="4145" max="4145" width="2.85546875" style="22" customWidth="1"/>
    <col min="4146" max="4353" width="12.5703125" style="22"/>
    <col min="4354" max="4354" width="0" style="22" hidden="1" customWidth="1"/>
    <col min="4355" max="4355" width="7.7109375" style="22" customWidth="1"/>
    <col min="4356" max="4356" width="7" style="22" customWidth="1"/>
    <col min="4357" max="4357" width="14.7109375" style="22" customWidth="1"/>
    <col min="4358" max="4358" width="2.85546875" style="22" customWidth="1"/>
    <col min="4359" max="4359" width="6.28515625" style="22" customWidth="1"/>
    <col min="4360" max="4398" width="2.85546875" style="22" customWidth="1"/>
    <col min="4399" max="4399" width="5" style="22" customWidth="1"/>
    <col min="4400" max="4400" width="12.7109375" style="22" customWidth="1"/>
    <col min="4401" max="4401" width="2.85546875" style="22" customWidth="1"/>
    <col min="4402" max="4609" width="12.5703125" style="22"/>
    <col min="4610" max="4610" width="0" style="22" hidden="1" customWidth="1"/>
    <col min="4611" max="4611" width="7.7109375" style="22" customWidth="1"/>
    <col min="4612" max="4612" width="7" style="22" customWidth="1"/>
    <col min="4613" max="4613" width="14.7109375" style="22" customWidth="1"/>
    <col min="4614" max="4614" width="2.85546875" style="22" customWidth="1"/>
    <col min="4615" max="4615" width="6.28515625" style="22" customWidth="1"/>
    <col min="4616" max="4654" width="2.85546875" style="22" customWidth="1"/>
    <col min="4655" max="4655" width="5" style="22" customWidth="1"/>
    <col min="4656" max="4656" width="12.7109375" style="22" customWidth="1"/>
    <col min="4657" max="4657" width="2.85546875" style="22" customWidth="1"/>
    <col min="4658" max="4865" width="12.5703125" style="22"/>
    <col min="4866" max="4866" width="0" style="22" hidden="1" customWidth="1"/>
    <col min="4867" max="4867" width="7.7109375" style="22" customWidth="1"/>
    <col min="4868" max="4868" width="7" style="22" customWidth="1"/>
    <col min="4869" max="4869" width="14.7109375" style="22" customWidth="1"/>
    <col min="4870" max="4870" width="2.85546875" style="22" customWidth="1"/>
    <col min="4871" max="4871" width="6.28515625" style="22" customWidth="1"/>
    <col min="4872" max="4910" width="2.85546875" style="22" customWidth="1"/>
    <col min="4911" max="4911" width="5" style="22" customWidth="1"/>
    <col min="4912" max="4912" width="12.7109375" style="22" customWidth="1"/>
    <col min="4913" max="4913" width="2.85546875" style="22" customWidth="1"/>
    <col min="4914" max="5121" width="12.5703125" style="22"/>
    <col min="5122" max="5122" width="0" style="22" hidden="1" customWidth="1"/>
    <col min="5123" max="5123" width="7.7109375" style="22" customWidth="1"/>
    <col min="5124" max="5124" width="7" style="22" customWidth="1"/>
    <col min="5125" max="5125" width="14.7109375" style="22" customWidth="1"/>
    <col min="5126" max="5126" width="2.85546875" style="22" customWidth="1"/>
    <col min="5127" max="5127" width="6.28515625" style="22" customWidth="1"/>
    <col min="5128" max="5166" width="2.85546875" style="22" customWidth="1"/>
    <col min="5167" max="5167" width="5" style="22" customWidth="1"/>
    <col min="5168" max="5168" width="12.7109375" style="22" customWidth="1"/>
    <col min="5169" max="5169" width="2.85546875" style="22" customWidth="1"/>
    <col min="5170" max="5377" width="12.5703125" style="22"/>
    <col min="5378" max="5378" width="0" style="22" hidden="1" customWidth="1"/>
    <col min="5379" max="5379" width="7.7109375" style="22" customWidth="1"/>
    <col min="5380" max="5380" width="7" style="22" customWidth="1"/>
    <col min="5381" max="5381" width="14.7109375" style="22" customWidth="1"/>
    <col min="5382" max="5382" width="2.85546875" style="22" customWidth="1"/>
    <col min="5383" max="5383" width="6.28515625" style="22" customWidth="1"/>
    <col min="5384" max="5422" width="2.85546875" style="22" customWidth="1"/>
    <col min="5423" max="5423" width="5" style="22" customWidth="1"/>
    <col min="5424" max="5424" width="12.7109375" style="22" customWidth="1"/>
    <col min="5425" max="5425" width="2.85546875" style="22" customWidth="1"/>
    <col min="5426" max="5633" width="12.5703125" style="22"/>
    <col min="5634" max="5634" width="0" style="22" hidden="1" customWidth="1"/>
    <col min="5635" max="5635" width="7.7109375" style="22" customWidth="1"/>
    <col min="5636" max="5636" width="7" style="22" customWidth="1"/>
    <col min="5637" max="5637" width="14.7109375" style="22" customWidth="1"/>
    <col min="5638" max="5638" width="2.85546875" style="22" customWidth="1"/>
    <col min="5639" max="5639" width="6.28515625" style="22" customWidth="1"/>
    <col min="5640" max="5678" width="2.85546875" style="22" customWidth="1"/>
    <col min="5679" max="5679" width="5" style="22" customWidth="1"/>
    <col min="5680" max="5680" width="12.7109375" style="22" customWidth="1"/>
    <col min="5681" max="5681" width="2.85546875" style="22" customWidth="1"/>
    <col min="5682" max="5889" width="12.5703125" style="22"/>
    <col min="5890" max="5890" width="0" style="22" hidden="1" customWidth="1"/>
    <col min="5891" max="5891" width="7.7109375" style="22" customWidth="1"/>
    <col min="5892" max="5892" width="7" style="22" customWidth="1"/>
    <col min="5893" max="5893" width="14.7109375" style="22" customWidth="1"/>
    <col min="5894" max="5894" width="2.85546875" style="22" customWidth="1"/>
    <col min="5895" max="5895" width="6.28515625" style="22" customWidth="1"/>
    <col min="5896" max="5934" width="2.85546875" style="22" customWidth="1"/>
    <col min="5935" max="5935" width="5" style="22" customWidth="1"/>
    <col min="5936" max="5936" width="12.7109375" style="22" customWidth="1"/>
    <col min="5937" max="5937" width="2.85546875" style="22" customWidth="1"/>
    <col min="5938" max="6145" width="12.5703125" style="22"/>
    <col min="6146" max="6146" width="0" style="22" hidden="1" customWidth="1"/>
    <col min="6147" max="6147" width="7.7109375" style="22" customWidth="1"/>
    <col min="6148" max="6148" width="7" style="22" customWidth="1"/>
    <col min="6149" max="6149" width="14.7109375" style="22" customWidth="1"/>
    <col min="6150" max="6150" width="2.85546875" style="22" customWidth="1"/>
    <col min="6151" max="6151" width="6.28515625" style="22" customWidth="1"/>
    <col min="6152" max="6190" width="2.85546875" style="22" customWidth="1"/>
    <col min="6191" max="6191" width="5" style="22" customWidth="1"/>
    <col min="6192" max="6192" width="12.7109375" style="22" customWidth="1"/>
    <col min="6193" max="6193" width="2.85546875" style="22" customWidth="1"/>
    <col min="6194" max="6401" width="12.5703125" style="22"/>
    <col min="6402" max="6402" width="0" style="22" hidden="1" customWidth="1"/>
    <col min="6403" max="6403" width="7.7109375" style="22" customWidth="1"/>
    <col min="6404" max="6404" width="7" style="22" customWidth="1"/>
    <col min="6405" max="6405" width="14.7109375" style="22" customWidth="1"/>
    <col min="6406" max="6406" width="2.85546875" style="22" customWidth="1"/>
    <col min="6407" max="6407" width="6.28515625" style="22" customWidth="1"/>
    <col min="6408" max="6446" width="2.85546875" style="22" customWidth="1"/>
    <col min="6447" max="6447" width="5" style="22" customWidth="1"/>
    <col min="6448" max="6448" width="12.7109375" style="22" customWidth="1"/>
    <col min="6449" max="6449" width="2.85546875" style="22" customWidth="1"/>
    <col min="6450" max="6657" width="12.5703125" style="22"/>
    <col min="6658" max="6658" width="0" style="22" hidden="1" customWidth="1"/>
    <col min="6659" max="6659" width="7.7109375" style="22" customWidth="1"/>
    <col min="6660" max="6660" width="7" style="22" customWidth="1"/>
    <col min="6661" max="6661" width="14.7109375" style="22" customWidth="1"/>
    <col min="6662" max="6662" width="2.85546875" style="22" customWidth="1"/>
    <col min="6663" max="6663" width="6.28515625" style="22" customWidth="1"/>
    <col min="6664" max="6702" width="2.85546875" style="22" customWidth="1"/>
    <col min="6703" max="6703" width="5" style="22" customWidth="1"/>
    <col min="6704" max="6704" width="12.7109375" style="22" customWidth="1"/>
    <col min="6705" max="6705" width="2.85546875" style="22" customWidth="1"/>
    <col min="6706" max="6913" width="12.5703125" style="22"/>
    <col min="6914" max="6914" width="0" style="22" hidden="1" customWidth="1"/>
    <col min="6915" max="6915" width="7.7109375" style="22" customWidth="1"/>
    <col min="6916" max="6916" width="7" style="22" customWidth="1"/>
    <col min="6917" max="6917" width="14.7109375" style="22" customWidth="1"/>
    <col min="6918" max="6918" width="2.85546875" style="22" customWidth="1"/>
    <col min="6919" max="6919" width="6.28515625" style="22" customWidth="1"/>
    <col min="6920" max="6958" width="2.85546875" style="22" customWidth="1"/>
    <col min="6959" max="6959" width="5" style="22" customWidth="1"/>
    <col min="6960" max="6960" width="12.7109375" style="22" customWidth="1"/>
    <col min="6961" max="6961" width="2.85546875" style="22" customWidth="1"/>
    <col min="6962" max="7169" width="12.5703125" style="22"/>
    <col min="7170" max="7170" width="0" style="22" hidden="1" customWidth="1"/>
    <col min="7171" max="7171" width="7.7109375" style="22" customWidth="1"/>
    <col min="7172" max="7172" width="7" style="22" customWidth="1"/>
    <col min="7173" max="7173" width="14.7109375" style="22" customWidth="1"/>
    <col min="7174" max="7174" width="2.85546875" style="22" customWidth="1"/>
    <col min="7175" max="7175" width="6.28515625" style="22" customWidth="1"/>
    <col min="7176" max="7214" width="2.85546875" style="22" customWidth="1"/>
    <col min="7215" max="7215" width="5" style="22" customWidth="1"/>
    <col min="7216" max="7216" width="12.7109375" style="22" customWidth="1"/>
    <col min="7217" max="7217" width="2.85546875" style="22" customWidth="1"/>
    <col min="7218" max="7425" width="12.5703125" style="22"/>
    <col min="7426" max="7426" width="0" style="22" hidden="1" customWidth="1"/>
    <col min="7427" max="7427" width="7.7109375" style="22" customWidth="1"/>
    <col min="7428" max="7428" width="7" style="22" customWidth="1"/>
    <col min="7429" max="7429" width="14.7109375" style="22" customWidth="1"/>
    <col min="7430" max="7430" width="2.85546875" style="22" customWidth="1"/>
    <col min="7431" max="7431" width="6.28515625" style="22" customWidth="1"/>
    <col min="7432" max="7470" width="2.85546875" style="22" customWidth="1"/>
    <col min="7471" max="7471" width="5" style="22" customWidth="1"/>
    <col min="7472" max="7472" width="12.7109375" style="22" customWidth="1"/>
    <col min="7473" max="7473" width="2.85546875" style="22" customWidth="1"/>
    <col min="7474" max="7681" width="12.5703125" style="22"/>
    <col min="7682" max="7682" width="0" style="22" hidden="1" customWidth="1"/>
    <col min="7683" max="7683" width="7.7109375" style="22" customWidth="1"/>
    <col min="7684" max="7684" width="7" style="22" customWidth="1"/>
    <col min="7685" max="7685" width="14.7109375" style="22" customWidth="1"/>
    <col min="7686" max="7686" width="2.85546875" style="22" customWidth="1"/>
    <col min="7687" max="7687" width="6.28515625" style="22" customWidth="1"/>
    <col min="7688" max="7726" width="2.85546875" style="22" customWidth="1"/>
    <col min="7727" max="7727" width="5" style="22" customWidth="1"/>
    <col min="7728" max="7728" width="12.7109375" style="22" customWidth="1"/>
    <col min="7729" max="7729" width="2.85546875" style="22" customWidth="1"/>
    <col min="7730" max="7937" width="12.5703125" style="22"/>
    <col min="7938" max="7938" width="0" style="22" hidden="1" customWidth="1"/>
    <col min="7939" max="7939" width="7.7109375" style="22" customWidth="1"/>
    <col min="7940" max="7940" width="7" style="22" customWidth="1"/>
    <col min="7941" max="7941" width="14.7109375" style="22" customWidth="1"/>
    <col min="7942" max="7942" width="2.85546875" style="22" customWidth="1"/>
    <col min="7943" max="7943" width="6.28515625" style="22" customWidth="1"/>
    <col min="7944" max="7982" width="2.85546875" style="22" customWidth="1"/>
    <col min="7983" max="7983" width="5" style="22" customWidth="1"/>
    <col min="7984" max="7984" width="12.7109375" style="22" customWidth="1"/>
    <col min="7985" max="7985" width="2.85546875" style="22" customWidth="1"/>
    <col min="7986" max="8193" width="12.5703125" style="22"/>
    <col min="8194" max="8194" width="0" style="22" hidden="1" customWidth="1"/>
    <col min="8195" max="8195" width="7.7109375" style="22" customWidth="1"/>
    <col min="8196" max="8196" width="7" style="22" customWidth="1"/>
    <col min="8197" max="8197" width="14.7109375" style="22" customWidth="1"/>
    <col min="8198" max="8198" width="2.85546875" style="22" customWidth="1"/>
    <col min="8199" max="8199" width="6.28515625" style="22" customWidth="1"/>
    <col min="8200" max="8238" width="2.85546875" style="22" customWidth="1"/>
    <col min="8239" max="8239" width="5" style="22" customWidth="1"/>
    <col min="8240" max="8240" width="12.7109375" style="22" customWidth="1"/>
    <col min="8241" max="8241" width="2.85546875" style="22" customWidth="1"/>
    <col min="8242" max="8449" width="12.5703125" style="22"/>
    <col min="8450" max="8450" width="0" style="22" hidden="1" customWidth="1"/>
    <col min="8451" max="8451" width="7.7109375" style="22" customWidth="1"/>
    <col min="8452" max="8452" width="7" style="22" customWidth="1"/>
    <col min="8453" max="8453" width="14.7109375" style="22" customWidth="1"/>
    <col min="8454" max="8454" width="2.85546875" style="22" customWidth="1"/>
    <col min="8455" max="8455" width="6.28515625" style="22" customWidth="1"/>
    <col min="8456" max="8494" width="2.85546875" style="22" customWidth="1"/>
    <col min="8495" max="8495" width="5" style="22" customWidth="1"/>
    <col min="8496" max="8496" width="12.7109375" style="22" customWidth="1"/>
    <col min="8497" max="8497" width="2.85546875" style="22" customWidth="1"/>
    <col min="8498" max="8705" width="12.5703125" style="22"/>
    <col min="8706" max="8706" width="0" style="22" hidden="1" customWidth="1"/>
    <col min="8707" max="8707" width="7.7109375" style="22" customWidth="1"/>
    <col min="8708" max="8708" width="7" style="22" customWidth="1"/>
    <col min="8709" max="8709" width="14.7109375" style="22" customWidth="1"/>
    <col min="8710" max="8710" width="2.85546875" style="22" customWidth="1"/>
    <col min="8711" max="8711" width="6.28515625" style="22" customWidth="1"/>
    <col min="8712" max="8750" width="2.85546875" style="22" customWidth="1"/>
    <col min="8751" max="8751" width="5" style="22" customWidth="1"/>
    <col min="8752" max="8752" width="12.7109375" style="22" customWidth="1"/>
    <col min="8753" max="8753" width="2.85546875" style="22" customWidth="1"/>
    <col min="8754" max="8961" width="12.5703125" style="22"/>
    <col min="8962" max="8962" width="0" style="22" hidden="1" customWidth="1"/>
    <col min="8963" max="8963" width="7.7109375" style="22" customWidth="1"/>
    <col min="8964" max="8964" width="7" style="22" customWidth="1"/>
    <col min="8965" max="8965" width="14.7109375" style="22" customWidth="1"/>
    <col min="8966" max="8966" width="2.85546875" style="22" customWidth="1"/>
    <col min="8967" max="8967" width="6.28515625" style="22" customWidth="1"/>
    <col min="8968" max="9006" width="2.85546875" style="22" customWidth="1"/>
    <col min="9007" max="9007" width="5" style="22" customWidth="1"/>
    <col min="9008" max="9008" width="12.7109375" style="22" customWidth="1"/>
    <col min="9009" max="9009" width="2.85546875" style="22" customWidth="1"/>
    <col min="9010" max="9217" width="12.5703125" style="22"/>
    <col min="9218" max="9218" width="0" style="22" hidden="1" customWidth="1"/>
    <col min="9219" max="9219" width="7.7109375" style="22" customWidth="1"/>
    <col min="9220" max="9220" width="7" style="22" customWidth="1"/>
    <col min="9221" max="9221" width="14.7109375" style="22" customWidth="1"/>
    <col min="9222" max="9222" width="2.85546875" style="22" customWidth="1"/>
    <col min="9223" max="9223" width="6.28515625" style="22" customWidth="1"/>
    <col min="9224" max="9262" width="2.85546875" style="22" customWidth="1"/>
    <col min="9263" max="9263" width="5" style="22" customWidth="1"/>
    <col min="9264" max="9264" width="12.7109375" style="22" customWidth="1"/>
    <col min="9265" max="9265" width="2.85546875" style="22" customWidth="1"/>
    <col min="9266" max="9473" width="12.5703125" style="22"/>
    <col min="9474" max="9474" width="0" style="22" hidden="1" customWidth="1"/>
    <col min="9475" max="9475" width="7.7109375" style="22" customWidth="1"/>
    <col min="9476" max="9476" width="7" style="22" customWidth="1"/>
    <col min="9477" max="9477" width="14.7109375" style="22" customWidth="1"/>
    <col min="9478" max="9478" width="2.85546875" style="22" customWidth="1"/>
    <col min="9479" max="9479" width="6.28515625" style="22" customWidth="1"/>
    <col min="9480" max="9518" width="2.85546875" style="22" customWidth="1"/>
    <col min="9519" max="9519" width="5" style="22" customWidth="1"/>
    <col min="9520" max="9520" width="12.7109375" style="22" customWidth="1"/>
    <col min="9521" max="9521" width="2.85546875" style="22" customWidth="1"/>
    <col min="9522" max="9729" width="12.5703125" style="22"/>
    <col min="9730" max="9730" width="0" style="22" hidden="1" customWidth="1"/>
    <col min="9731" max="9731" width="7.7109375" style="22" customWidth="1"/>
    <col min="9732" max="9732" width="7" style="22" customWidth="1"/>
    <col min="9733" max="9733" width="14.7109375" style="22" customWidth="1"/>
    <col min="9734" max="9734" width="2.85546875" style="22" customWidth="1"/>
    <col min="9735" max="9735" width="6.28515625" style="22" customWidth="1"/>
    <col min="9736" max="9774" width="2.85546875" style="22" customWidth="1"/>
    <col min="9775" max="9775" width="5" style="22" customWidth="1"/>
    <col min="9776" max="9776" width="12.7109375" style="22" customWidth="1"/>
    <col min="9777" max="9777" width="2.85546875" style="22" customWidth="1"/>
    <col min="9778" max="9985" width="12.5703125" style="22"/>
    <col min="9986" max="9986" width="0" style="22" hidden="1" customWidth="1"/>
    <col min="9987" max="9987" width="7.7109375" style="22" customWidth="1"/>
    <col min="9988" max="9988" width="7" style="22" customWidth="1"/>
    <col min="9989" max="9989" width="14.7109375" style="22" customWidth="1"/>
    <col min="9990" max="9990" width="2.85546875" style="22" customWidth="1"/>
    <col min="9991" max="9991" width="6.28515625" style="22" customWidth="1"/>
    <col min="9992" max="10030" width="2.85546875" style="22" customWidth="1"/>
    <col min="10031" max="10031" width="5" style="22" customWidth="1"/>
    <col min="10032" max="10032" width="12.7109375" style="22" customWidth="1"/>
    <col min="10033" max="10033" width="2.85546875" style="22" customWidth="1"/>
    <col min="10034" max="10241" width="12.5703125" style="22"/>
    <col min="10242" max="10242" width="0" style="22" hidden="1" customWidth="1"/>
    <col min="10243" max="10243" width="7.7109375" style="22" customWidth="1"/>
    <col min="10244" max="10244" width="7" style="22" customWidth="1"/>
    <col min="10245" max="10245" width="14.7109375" style="22" customWidth="1"/>
    <col min="10246" max="10246" width="2.85546875" style="22" customWidth="1"/>
    <col min="10247" max="10247" width="6.28515625" style="22" customWidth="1"/>
    <col min="10248" max="10286" width="2.85546875" style="22" customWidth="1"/>
    <col min="10287" max="10287" width="5" style="22" customWidth="1"/>
    <col min="10288" max="10288" width="12.7109375" style="22" customWidth="1"/>
    <col min="10289" max="10289" width="2.85546875" style="22" customWidth="1"/>
    <col min="10290" max="10497" width="12.5703125" style="22"/>
    <col min="10498" max="10498" width="0" style="22" hidden="1" customWidth="1"/>
    <col min="10499" max="10499" width="7.7109375" style="22" customWidth="1"/>
    <col min="10500" max="10500" width="7" style="22" customWidth="1"/>
    <col min="10501" max="10501" width="14.7109375" style="22" customWidth="1"/>
    <col min="10502" max="10502" width="2.85546875" style="22" customWidth="1"/>
    <col min="10503" max="10503" width="6.28515625" style="22" customWidth="1"/>
    <col min="10504" max="10542" width="2.85546875" style="22" customWidth="1"/>
    <col min="10543" max="10543" width="5" style="22" customWidth="1"/>
    <col min="10544" max="10544" width="12.7109375" style="22" customWidth="1"/>
    <col min="10545" max="10545" width="2.85546875" style="22" customWidth="1"/>
    <col min="10546" max="10753" width="12.5703125" style="22"/>
    <col min="10754" max="10754" width="0" style="22" hidden="1" customWidth="1"/>
    <col min="10755" max="10755" width="7.7109375" style="22" customWidth="1"/>
    <col min="10756" max="10756" width="7" style="22" customWidth="1"/>
    <col min="10757" max="10757" width="14.7109375" style="22" customWidth="1"/>
    <col min="10758" max="10758" width="2.85546875" style="22" customWidth="1"/>
    <col min="10759" max="10759" width="6.28515625" style="22" customWidth="1"/>
    <col min="10760" max="10798" width="2.85546875" style="22" customWidth="1"/>
    <col min="10799" max="10799" width="5" style="22" customWidth="1"/>
    <col min="10800" max="10800" width="12.7109375" style="22" customWidth="1"/>
    <col min="10801" max="10801" width="2.85546875" style="22" customWidth="1"/>
    <col min="10802" max="11009" width="12.5703125" style="22"/>
    <col min="11010" max="11010" width="0" style="22" hidden="1" customWidth="1"/>
    <col min="11011" max="11011" width="7.7109375" style="22" customWidth="1"/>
    <col min="11012" max="11012" width="7" style="22" customWidth="1"/>
    <col min="11013" max="11013" width="14.7109375" style="22" customWidth="1"/>
    <col min="11014" max="11014" width="2.85546875" style="22" customWidth="1"/>
    <col min="11015" max="11015" width="6.28515625" style="22" customWidth="1"/>
    <col min="11016" max="11054" width="2.85546875" style="22" customWidth="1"/>
    <col min="11055" max="11055" width="5" style="22" customWidth="1"/>
    <col min="11056" max="11056" width="12.7109375" style="22" customWidth="1"/>
    <col min="11057" max="11057" width="2.85546875" style="22" customWidth="1"/>
    <col min="11058" max="11265" width="12.5703125" style="22"/>
    <col min="11266" max="11266" width="0" style="22" hidden="1" customWidth="1"/>
    <col min="11267" max="11267" width="7.7109375" style="22" customWidth="1"/>
    <col min="11268" max="11268" width="7" style="22" customWidth="1"/>
    <col min="11269" max="11269" width="14.7109375" style="22" customWidth="1"/>
    <col min="11270" max="11270" width="2.85546875" style="22" customWidth="1"/>
    <col min="11271" max="11271" width="6.28515625" style="22" customWidth="1"/>
    <col min="11272" max="11310" width="2.85546875" style="22" customWidth="1"/>
    <col min="11311" max="11311" width="5" style="22" customWidth="1"/>
    <col min="11312" max="11312" width="12.7109375" style="22" customWidth="1"/>
    <col min="11313" max="11313" width="2.85546875" style="22" customWidth="1"/>
    <col min="11314" max="11521" width="12.5703125" style="22"/>
    <col min="11522" max="11522" width="0" style="22" hidden="1" customWidth="1"/>
    <col min="11523" max="11523" width="7.7109375" style="22" customWidth="1"/>
    <col min="11524" max="11524" width="7" style="22" customWidth="1"/>
    <col min="11525" max="11525" width="14.7109375" style="22" customWidth="1"/>
    <col min="11526" max="11526" width="2.85546875" style="22" customWidth="1"/>
    <col min="11527" max="11527" width="6.28515625" style="22" customWidth="1"/>
    <col min="11528" max="11566" width="2.85546875" style="22" customWidth="1"/>
    <col min="11567" max="11567" width="5" style="22" customWidth="1"/>
    <col min="11568" max="11568" width="12.7109375" style="22" customWidth="1"/>
    <col min="11569" max="11569" width="2.85546875" style="22" customWidth="1"/>
    <col min="11570" max="11777" width="12.5703125" style="22"/>
    <col min="11778" max="11778" width="0" style="22" hidden="1" customWidth="1"/>
    <col min="11779" max="11779" width="7.7109375" style="22" customWidth="1"/>
    <col min="11780" max="11780" width="7" style="22" customWidth="1"/>
    <col min="11781" max="11781" width="14.7109375" style="22" customWidth="1"/>
    <col min="11782" max="11782" width="2.85546875" style="22" customWidth="1"/>
    <col min="11783" max="11783" width="6.28515625" style="22" customWidth="1"/>
    <col min="11784" max="11822" width="2.85546875" style="22" customWidth="1"/>
    <col min="11823" max="11823" width="5" style="22" customWidth="1"/>
    <col min="11824" max="11824" width="12.7109375" style="22" customWidth="1"/>
    <col min="11825" max="11825" width="2.85546875" style="22" customWidth="1"/>
    <col min="11826" max="12033" width="12.5703125" style="22"/>
    <col min="12034" max="12034" width="0" style="22" hidden="1" customWidth="1"/>
    <col min="12035" max="12035" width="7.7109375" style="22" customWidth="1"/>
    <col min="12036" max="12036" width="7" style="22" customWidth="1"/>
    <col min="12037" max="12037" width="14.7109375" style="22" customWidth="1"/>
    <col min="12038" max="12038" width="2.85546875" style="22" customWidth="1"/>
    <col min="12039" max="12039" width="6.28515625" style="22" customWidth="1"/>
    <col min="12040" max="12078" width="2.85546875" style="22" customWidth="1"/>
    <col min="12079" max="12079" width="5" style="22" customWidth="1"/>
    <col min="12080" max="12080" width="12.7109375" style="22" customWidth="1"/>
    <col min="12081" max="12081" width="2.85546875" style="22" customWidth="1"/>
    <col min="12082" max="12289" width="12.5703125" style="22"/>
    <col min="12290" max="12290" width="0" style="22" hidden="1" customWidth="1"/>
    <col min="12291" max="12291" width="7.7109375" style="22" customWidth="1"/>
    <col min="12292" max="12292" width="7" style="22" customWidth="1"/>
    <col min="12293" max="12293" width="14.7109375" style="22" customWidth="1"/>
    <col min="12294" max="12294" width="2.85546875" style="22" customWidth="1"/>
    <col min="12295" max="12295" width="6.28515625" style="22" customWidth="1"/>
    <col min="12296" max="12334" width="2.85546875" style="22" customWidth="1"/>
    <col min="12335" max="12335" width="5" style="22" customWidth="1"/>
    <col min="12336" max="12336" width="12.7109375" style="22" customWidth="1"/>
    <col min="12337" max="12337" width="2.85546875" style="22" customWidth="1"/>
    <col min="12338" max="12545" width="12.5703125" style="22"/>
    <col min="12546" max="12546" width="0" style="22" hidden="1" customWidth="1"/>
    <col min="12547" max="12547" width="7.7109375" style="22" customWidth="1"/>
    <col min="12548" max="12548" width="7" style="22" customWidth="1"/>
    <col min="12549" max="12549" width="14.7109375" style="22" customWidth="1"/>
    <col min="12550" max="12550" width="2.85546875" style="22" customWidth="1"/>
    <col min="12551" max="12551" width="6.28515625" style="22" customWidth="1"/>
    <col min="12552" max="12590" width="2.85546875" style="22" customWidth="1"/>
    <col min="12591" max="12591" width="5" style="22" customWidth="1"/>
    <col min="12592" max="12592" width="12.7109375" style="22" customWidth="1"/>
    <col min="12593" max="12593" width="2.85546875" style="22" customWidth="1"/>
    <col min="12594" max="12801" width="12.5703125" style="22"/>
    <col min="12802" max="12802" width="0" style="22" hidden="1" customWidth="1"/>
    <col min="12803" max="12803" width="7.7109375" style="22" customWidth="1"/>
    <col min="12804" max="12804" width="7" style="22" customWidth="1"/>
    <col min="12805" max="12805" width="14.7109375" style="22" customWidth="1"/>
    <col min="12806" max="12806" width="2.85546875" style="22" customWidth="1"/>
    <col min="12807" max="12807" width="6.28515625" style="22" customWidth="1"/>
    <col min="12808" max="12846" width="2.85546875" style="22" customWidth="1"/>
    <col min="12847" max="12847" width="5" style="22" customWidth="1"/>
    <col min="12848" max="12848" width="12.7109375" style="22" customWidth="1"/>
    <col min="12849" max="12849" width="2.85546875" style="22" customWidth="1"/>
    <col min="12850" max="13057" width="12.5703125" style="22"/>
    <col min="13058" max="13058" width="0" style="22" hidden="1" customWidth="1"/>
    <col min="13059" max="13059" width="7.7109375" style="22" customWidth="1"/>
    <col min="13060" max="13060" width="7" style="22" customWidth="1"/>
    <col min="13061" max="13061" width="14.7109375" style="22" customWidth="1"/>
    <col min="13062" max="13062" width="2.85546875" style="22" customWidth="1"/>
    <col min="13063" max="13063" width="6.28515625" style="22" customWidth="1"/>
    <col min="13064" max="13102" width="2.85546875" style="22" customWidth="1"/>
    <col min="13103" max="13103" width="5" style="22" customWidth="1"/>
    <col min="13104" max="13104" width="12.7109375" style="22" customWidth="1"/>
    <col min="13105" max="13105" width="2.85546875" style="22" customWidth="1"/>
    <col min="13106" max="13313" width="12.5703125" style="22"/>
    <col min="13314" max="13314" width="0" style="22" hidden="1" customWidth="1"/>
    <col min="13315" max="13315" width="7.7109375" style="22" customWidth="1"/>
    <col min="13316" max="13316" width="7" style="22" customWidth="1"/>
    <col min="13317" max="13317" width="14.7109375" style="22" customWidth="1"/>
    <col min="13318" max="13318" width="2.85546875" style="22" customWidth="1"/>
    <col min="13319" max="13319" width="6.28515625" style="22" customWidth="1"/>
    <col min="13320" max="13358" width="2.85546875" style="22" customWidth="1"/>
    <col min="13359" max="13359" width="5" style="22" customWidth="1"/>
    <col min="13360" max="13360" width="12.7109375" style="22" customWidth="1"/>
    <col min="13361" max="13361" width="2.85546875" style="22" customWidth="1"/>
    <col min="13362" max="13569" width="12.5703125" style="22"/>
    <col min="13570" max="13570" width="0" style="22" hidden="1" customWidth="1"/>
    <col min="13571" max="13571" width="7.7109375" style="22" customWidth="1"/>
    <col min="13572" max="13572" width="7" style="22" customWidth="1"/>
    <col min="13573" max="13573" width="14.7109375" style="22" customWidth="1"/>
    <col min="13574" max="13574" width="2.85546875" style="22" customWidth="1"/>
    <col min="13575" max="13575" width="6.28515625" style="22" customWidth="1"/>
    <col min="13576" max="13614" width="2.85546875" style="22" customWidth="1"/>
    <col min="13615" max="13615" width="5" style="22" customWidth="1"/>
    <col min="13616" max="13616" width="12.7109375" style="22" customWidth="1"/>
    <col min="13617" max="13617" width="2.85546875" style="22" customWidth="1"/>
    <col min="13618" max="13825" width="12.5703125" style="22"/>
    <col min="13826" max="13826" width="0" style="22" hidden="1" customWidth="1"/>
    <col min="13827" max="13827" width="7.7109375" style="22" customWidth="1"/>
    <col min="13828" max="13828" width="7" style="22" customWidth="1"/>
    <col min="13829" max="13829" width="14.7109375" style="22" customWidth="1"/>
    <col min="13830" max="13830" width="2.85546875" style="22" customWidth="1"/>
    <col min="13831" max="13831" width="6.28515625" style="22" customWidth="1"/>
    <col min="13832" max="13870" width="2.85546875" style="22" customWidth="1"/>
    <col min="13871" max="13871" width="5" style="22" customWidth="1"/>
    <col min="13872" max="13872" width="12.7109375" style="22" customWidth="1"/>
    <col min="13873" max="13873" width="2.85546875" style="22" customWidth="1"/>
    <col min="13874" max="14081" width="12.5703125" style="22"/>
    <col min="14082" max="14082" width="0" style="22" hidden="1" customWidth="1"/>
    <col min="14083" max="14083" width="7.7109375" style="22" customWidth="1"/>
    <col min="14084" max="14084" width="7" style="22" customWidth="1"/>
    <col min="14085" max="14085" width="14.7109375" style="22" customWidth="1"/>
    <col min="14086" max="14086" width="2.85546875" style="22" customWidth="1"/>
    <col min="14087" max="14087" width="6.28515625" style="22" customWidth="1"/>
    <col min="14088" max="14126" width="2.85546875" style="22" customWidth="1"/>
    <col min="14127" max="14127" width="5" style="22" customWidth="1"/>
    <col min="14128" max="14128" width="12.7109375" style="22" customWidth="1"/>
    <col min="14129" max="14129" width="2.85546875" style="22" customWidth="1"/>
    <col min="14130" max="14337" width="12.5703125" style="22"/>
    <col min="14338" max="14338" width="0" style="22" hidden="1" customWidth="1"/>
    <col min="14339" max="14339" width="7.7109375" style="22" customWidth="1"/>
    <col min="14340" max="14340" width="7" style="22" customWidth="1"/>
    <col min="14341" max="14341" width="14.7109375" style="22" customWidth="1"/>
    <col min="14342" max="14342" width="2.85546875" style="22" customWidth="1"/>
    <col min="14343" max="14343" width="6.28515625" style="22" customWidth="1"/>
    <col min="14344" max="14382" width="2.85546875" style="22" customWidth="1"/>
    <col min="14383" max="14383" width="5" style="22" customWidth="1"/>
    <col min="14384" max="14384" width="12.7109375" style="22" customWidth="1"/>
    <col min="14385" max="14385" width="2.85546875" style="22" customWidth="1"/>
    <col min="14386" max="14593" width="12.5703125" style="22"/>
    <col min="14594" max="14594" width="0" style="22" hidden="1" customWidth="1"/>
    <col min="14595" max="14595" width="7.7109375" style="22" customWidth="1"/>
    <col min="14596" max="14596" width="7" style="22" customWidth="1"/>
    <col min="14597" max="14597" width="14.7109375" style="22" customWidth="1"/>
    <col min="14598" max="14598" width="2.85546875" style="22" customWidth="1"/>
    <col min="14599" max="14599" width="6.28515625" style="22" customWidth="1"/>
    <col min="14600" max="14638" width="2.85546875" style="22" customWidth="1"/>
    <col min="14639" max="14639" width="5" style="22" customWidth="1"/>
    <col min="14640" max="14640" width="12.7109375" style="22" customWidth="1"/>
    <col min="14641" max="14641" width="2.85546875" style="22" customWidth="1"/>
    <col min="14642" max="14849" width="12.5703125" style="22"/>
    <col min="14850" max="14850" width="0" style="22" hidden="1" customWidth="1"/>
    <col min="14851" max="14851" width="7.7109375" style="22" customWidth="1"/>
    <col min="14852" max="14852" width="7" style="22" customWidth="1"/>
    <col min="14853" max="14853" width="14.7109375" style="22" customWidth="1"/>
    <col min="14854" max="14854" width="2.85546875" style="22" customWidth="1"/>
    <col min="14855" max="14855" width="6.28515625" style="22" customWidth="1"/>
    <col min="14856" max="14894" width="2.85546875" style="22" customWidth="1"/>
    <col min="14895" max="14895" width="5" style="22" customWidth="1"/>
    <col min="14896" max="14896" width="12.7109375" style="22" customWidth="1"/>
    <col min="14897" max="14897" width="2.85546875" style="22" customWidth="1"/>
    <col min="14898" max="15105" width="12.5703125" style="22"/>
    <col min="15106" max="15106" width="0" style="22" hidden="1" customWidth="1"/>
    <col min="15107" max="15107" width="7.7109375" style="22" customWidth="1"/>
    <col min="15108" max="15108" width="7" style="22" customWidth="1"/>
    <col min="15109" max="15109" width="14.7109375" style="22" customWidth="1"/>
    <col min="15110" max="15110" width="2.85546875" style="22" customWidth="1"/>
    <col min="15111" max="15111" width="6.28515625" style="22" customWidth="1"/>
    <col min="15112" max="15150" width="2.85546875" style="22" customWidth="1"/>
    <col min="15151" max="15151" width="5" style="22" customWidth="1"/>
    <col min="15152" max="15152" width="12.7109375" style="22" customWidth="1"/>
    <col min="15153" max="15153" width="2.85546875" style="22" customWidth="1"/>
    <col min="15154" max="15361" width="12.5703125" style="22"/>
    <col min="15362" max="15362" width="0" style="22" hidden="1" customWidth="1"/>
    <col min="15363" max="15363" width="7.7109375" style="22" customWidth="1"/>
    <col min="15364" max="15364" width="7" style="22" customWidth="1"/>
    <col min="15365" max="15365" width="14.7109375" style="22" customWidth="1"/>
    <col min="15366" max="15366" width="2.85546875" style="22" customWidth="1"/>
    <col min="15367" max="15367" width="6.28515625" style="22" customWidth="1"/>
    <col min="15368" max="15406" width="2.85546875" style="22" customWidth="1"/>
    <col min="15407" max="15407" width="5" style="22" customWidth="1"/>
    <col min="15408" max="15408" width="12.7109375" style="22" customWidth="1"/>
    <col min="15409" max="15409" width="2.85546875" style="22" customWidth="1"/>
    <col min="15410" max="15617" width="12.5703125" style="22"/>
    <col min="15618" max="15618" width="0" style="22" hidden="1" customWidth="1"/>
    <col min="15619" max="15619" width="7.7109375" style="22" customWidth="1"/>
    <col min="15620" max="15620" width="7" style="22" customWidth="1"/>
    <col min="15621" max="15621" width="14.7109375" style="22" customWidth="1"/>
    <col min="15622" max="15622" width="2.85546875" style="22" customWidth="1"/>
    <col min="15623" max="15623" width="6.28515625" style="22" customWidth="1"/>
    <col min="15624" max="15662" width="2.85546875" style="22" customWidth="1"/>
    <col min="15663" max="15663" width="5" style="22" customWidth="1"/>
    <col min="15664" max="15664" width="12.7109375" style="22" customWidth="1"/>
    <col min="15665" max="15665" width="2.85546875" style="22" customWidth="1"/>
    <col min="15666" max="15873" width="12.5703125" style="22"/>
    <col min="15874" max="15874" width="0" style="22" hidden="1" customWidth="1"/>
    <col min="15875" max="15875" width="7.7109375" style="22" customWidth="1"/>
    <col min="15876" max="15876" width="7" style="22" customWidth="1"/>
    <col min="15877" max="15877" width="14.7109375" style="22" customWidth="1"/>
    <col min="15878" max="15878" width="2.85546875" style="22" customWidth="1"/>
    <col min="15879" max="15879" width="6.28515625" style="22" customWidth="1"/>
    <col min="15880" max="15918" width="2.85546875" style="22" customWidth="1"/>
    <col min="15919" max="15919" width="5" style="22" customWidth="1"/>
    <col min="15920" max="15920" width="12.7109375" style="22" customWidth="1"/>
    <col min="15921" max="15921" width="2.85546875" style="22" customWidth="1"/>
    <col min="15922" max="16129" width="12.5703125" style="22"/>
    <col min="16130" max="16130" width="0" style="22" hidden="1" customWidth="1"/>
    <col min="16131" max="16131" width="7.7109375" style="22" customWidth="1"/>
    <col min="16132" max="16132" width="7" style="22" customWidth="1"/>
    <col min="16133" max="16133" width="14.7109375" style="22" customWidth="1"/>
    <col min="16134" max="16134" width="2.85546875" style="22" customWidth="1"/>
    <col min="16135" max="16135" width="6.28515625" style="22" customWidth="1"/>
    <col min="16136" max="16174" width="2.85546875" style="22" customWidth="1"/>
    <col min="16175" max="16175" width="5" style="22" customWidth="1"/>
    <col min="16176" max="16176" width="12.7109375" style="22" customWidth="1"/>
    <col min="16177" max="16177" width="2.85546875" style="22" customWidth="1"/>
    <col min="16178" max="16384" width="12.5703125" style="22"/>
  </cols>
  <sheetData>
    <row r="1" spans="2:50" ht="17.25" customHeight="1" x14ac:dyDescent="0.25">
      <c r="B1" s="257" t="s">
        <v>250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</row>
    <row r="2" spans="2:50" ht="18.75" customHeight="1" x14ac:dyDescent="0.25">
      <c r="B2" s="258" t="s">
        <v>299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</row>
    <row r="4" spans="2:50" ht="24" customHeight="1" x14ac:dyDescent="0.25">
      <c r="C4" s="259"/>
      <c r="D4" s="259"/>
      <c r="E4" s="259"/>
      <c r="F4" s="259"/>
      <c r="G4" s="259"/>
      <c r="H4" s="259"/>
      <c r="I4" s="75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  <c r="AH4" s="77"/>
      <c r="AI4" s="77"/>
      <c r="AJ4" s="77"/>
      <c r="AK4" s="77"/>
      <c r="AL4" s="78"/>
      <c r="AM4" s="260" t="s">
        <v>67</v>
      </c>
      <c r="AN4" s="260"/>
      <c r="AO4" s="260"/>
      <c r="AP4" s="260"/>
      <c r="AQ4" s="260"/>
      <c r="AR4" s="260"/>
      <c r="AS4" s="260"/>
      <c r="AT4" s="260"/>
      <c r="AU4" s="260"/>
      <c r="AV4" s="78"/>
      <c r="AW4" s="77"/>
    </row>
    <row r="5" spans="2:50" ht="33" customHeight="1" x14ac:dyDescent="0.25">
      <c r="C5" s="259" t="s">
        <v>251</v>
      </c>
      <c r="D5" s="259"/>
      <c r="E5" s="259"/>
      <c r="F5" s="259"/>
      <c r="G5" s="259"/>
      <c r="H5" s="259"/>
      <c r="I5" s="169"/>
      <c r="J5" s="169"/>
      <c r="K5" s="79"/>
      <c r="AG5" s="76"/>
      <c r="AH5" s="76"/>
      <c r="AI5" s="76"/>
      <c r="AJ5" s="76"/>
      <c r="AK5" s="76"/>
      <c r="AL5" s="261" t="s">
        <v>252</v>
      </c>
      <c r="AM5" s="261"/>
      <c r="AN5" s="261"/>
      <c r="AO5" s="261"/>
      <c r="AP5" s="21"/>
      <c r="AQ5" s="21"/>
      <c r="AR5" s="21"/>
      <c r="AS5" s="259" t="s">
        <v>316</v>
      </c>
      <c r="AT5" s="259"/>
      <c r="AU5" s="259"/>
      <c r="AV5" s="259"/>
      <c r="AW5" s="76"/>
    </row>
    <row r="6" spans="2:50" ht="32.25" customHeight="1" x14ac:dyDescent="0.25">
      <c r="B6" s="25"/>
      <c r="C6" s="262" t="s">
        <v>318</v>
      </c>
      <c r="D6" s="262"/>
      <c r="E6" s="262"/>
      <c r="F6" s="262"/>
      <c r="G6" s="262"/>
      <c r="H6" s="262"/>
      <c r="I6" s="262"/>
      <c r="J6" s="262"/>
      <c r="O6" s="80"/>
      <c r="AL6" s="168"/>
      <c r="AM6" s="263" t="s">
        <v>317</v>
      </c>
      <c r="AN6" s="263"/>
      <c r="AO6" s="263"/>
      <c r="AP6" s="263"/>
      <c r="AQ6" s="263"/>
      <c r="AR6" s="263"/>
      <c r="AS6" s="263"/>
      <c r="AT6" s="263"/>
      <c r="AU6" s="263"/>
      <c r="AV6" s="167"/>
    </row>
    <row r="7" spans="2:50" ht="27.75" customHeight="1" x14ac:dyDescent="0.25">
      <c r="B7" s="264" t="s">
        <v>227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</row>
    <row r="8" spans="2:50" ht="19.5" customHeight="1" x14ac:dyDescent="0.25">
      <c r="B8" s="265" t="s">
        <v>68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</row>
    <row r="9" spans="2:50" ht="26.25" customHeight="1" x14ac:dyDescent="0.25">
      <c r="B9" s="266" t="s">
        <v>220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</row>
    <row r="10" spans="2:50" ht="17.25" customHeight="1" x14ac:dyDescent="0.25">
      <c r="B10" s="255" t="s">
        <v>301</v>
      </c>
      <c r="C10" s="255"/>
      <c r="D10" s="255"/>
      <c r="E10" s="24"/>
      <c r="F10" s="24"/>
      <c r="G10" s="25"/>
      <c r="H10" s="256" t="s">
        <v>300</v>
      </c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81"/>
    </row>
    <row r="11" spans="2:50" ht="19.5" customHeight="1" x14ac:dyDescent="0.25">
      <c r="B11" s="250" t="s">
        <v>69</v>
      </c>
      <c r="C11" s="250"/>
      <c r="D11" s="250"/>
      <c r="E11" s="82"/>
      <c r="F11" s="82"/>
      <c r="G11" s="82"/>
      <c r="H11" s="251" t="s">
        <v>70</v>
      </c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3"/>
    </row>
    <row r="12" spans="2:50" ht="19.5" customHeight="1" x14ac:dyDescent="0.25">
      <c r="B12" s="242" t="s">
        <v>221</v>
      </c>
      <c r="C12" s="242"/>
      <c r="D12" s="242"/>
      <c r="E12" s="242"/>
      <c r="F12" s="242"/>
      <c r="G12" s="242"/>
      <c r="H12" s="242"/>
      <c r="I12" s="83"/>
      <c r="J12" s="83"/>
      <c r="K12" s="83"/>
      <c r="L12" s="83"/>
      <c r="M12" s="83"/>
      <c r="N12" s="83"/>
      <c r="O12" s="83"/>
      <c r="AW12" s="23"/>
    </row>
    <row r="13" spans="2:50" ht="36.75" customHeight="1" x14ac:dyDescent="0.25">
      <c r="B13" s="252" t="s">
        <v>307</v>
      </c>
      <c r="C13" s="252"/>
      <c r="D13" s="252"/>
      <c r="E13" s="252"/>
      <c r="F13" s="252"/>
      <c r="G13" s="252"/>
      <c r="H13" s="252"/>
      <c r="I13" s="84"/>
      <c r="J13" s="84"/>
      <c r="K13" s="84"/>
      <c r="L13" s="84"/>
      <c r="M13" s="84"/>
      <c r="N13" s="84"/>
      <c r="O13" s="84"/>
      <c r="P13" s="84"/>
      <c r="Q13" s="84"/>
      <c r="R13" s="253" t="s">
        <v>222</v>
      </c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84"/>
      <c r="AD13" s="84"/>
      <c r="AE13" s="84"/>
      <c r="AF13" s="84"/>
      <c r="AG13" s="254">
        <v>2024</v>
      </c>
      <c r="AH13" s="254"/>
      <c r="AI13" s="254"/>
      <c r="AJ13" s="25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 x14ac:dyDescent="0.25">
      <c r="B14" s="248" t="s">
        <v>226</v>
      </c>
      <c r="C14" s="249"/>
      <c r="D14" s="249"/>
      <c r="E14" s="249"/>
      <c r="F14" s="249"/>
      <c r="G14" s="249"/>
      <c r="H14" s="8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 x14ac:dyDescent="0.25">
      <c r="B15" s="74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</row>
    <row r="16" spans="2:50" ht="13.5" hidden="1" customHeight="1" x14ac:dyDescent="0.25">
      <c r="B16" s="74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</row>
    <row r="17" spans="2:49" ht="13.5" hidden="1" customHeight="1" x14ac:dyDescent="0.25">
      <c r="B17" s="74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</row>
    <row r="18" spans="2:49" ht="13.5" hidden="1" customHeight="1" x14ac:dyDescent="0.25">
      <c r="B18" s="74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</row>
    <row r="19" spans="2:49" ht="13.5" hidden="1" customHeight="1" x14ac:dyDescent="0.25">
      <c r="B19" s="74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</row>
    <row r="20" spans="2:49" ht="13.5" hidden="1" customHeight="1" x14ac:dyDescent="0.25">
      <c r="B20" s="74"/>
      <c r="H20" s="240"/>
      <c r="I20" s="240"/>
      <c r="J20" s="240"/>
      <c r="K20" s="240"/>
      <c r="L20" s="240"/>
      <c r="M20" s="240"/>
      <c r="N20" s="240"/>
      <c r="O20" s="240"/>
      <c r="P20" s="240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0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0"/>
    </row>
    <row r="21" spans="2:49" ht="17.25" customHeight="1" x14ac:dyDescent="0.25">
      <c r="B21" s="242" t="s">
        <v>223</v>
      </c>
      <c r="C21" s="243"/>
      <c r="D21" s="243"/>
      <c r="E21" s="243"/>
      <c r="F21" s="243"/>
      <c r="G21" s="243"/>
      <c r="H21" s="243"/>
      <c r="I21" s="86"/>
      <c r="J21" s="86"/>
      <c r="K21" s="86"/>
      <c r="L21" s="86"/>
      <c r="M21" s="86"/>
      <c r="N21" s="86"/>
      <c r="O21" s="86"/>
      <c r="P21" s="25"/>
      <c r="Q21" s="84"/>
      <c r="R21" s="244" t="s">
        <v>224</v>
      </c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87"/>
      <c r="AG21" s="244" t="s">
        <v>303</v>
      </c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6"/>
      <c r="AU21" s="246"/>
      <c r="AV21" s="246"/>
      <c r="AW21" s="86"/>
    </row>
    <row r="22" spans="2:49" ht="13.5" customHeight="1" x14ac:dyDescent="0.25">
      <c r="B22" s="247" t="s">
        <v>308</v>
      </c>
      <c r="C22" s="247"/>
      <c r="D22" s="247"/>
      <c r="E22" s="247"/>
      <c r="F22" s="247"/>
      <c r="G22" s="247"/>
      <c r="H22" s="247"/>
      <c r="I22" s="25"/>
      <c r="J22" s="25"/>
      <c r="K22" s="25"/>
      <c r="L22" s="25"/>
      <c r="M22" s="25"/>
      <c r="N22" s="25"/>
      <c r="O22" s="25"/>
      <c r="P22" s="25"/>
      <c r="Q22" s="2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87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3"/>
      <c r="AU22" s="25"/>
      <c r="AV22" s="23"/>
      <c r="AW22" s="23"/>
    </row>
    <row r="23" spans="2:49" ht="18.75" customHeight="1" x14ac:dyDescent="0.25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7"/>
      <c r="R23" s="27"/>
      <c r="S23" s="27"/>
      <c r="T23" s="27"/>
      <c r="U23" s="27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</row>
    <row r="24" spans="2:49" ht="13.5" customHeight="1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</row>
    <row r="25" spans="2:49" ht="13.5" customHeight="1" x14ac:dyDescent="0.25">
      <c r="M25" s="237"/>
      <c r="N25" s="237"/>
      <c r="O25" s="238"/>
      <c r="P25" s="238"/>
      <c r="Q25" s="238"/>
      <c r="R25" s="238"/>
      <c r="S25" s="238"/>
      <c r="T25" s="237"/>
      <c r="U25" s="237"/>
      <c r="V25" s="239"/>
      <c r="W25" s="239"/>
      <c r="X25" s="239"/>
      <c r="Y25" s="239"/>
      <c r="Z25" s="239"/>
      <c r="AA25" s="239"/>
      <c r="AB25" s="81"/>
      <c r="AC25" s="81"/>
    </row>
    <row r="26" spans="2:49" ht="19.5" customHeight="1" x14ac:dyDescent="0.25">
      <c r="C26" s="232" t="s">
        <v>225</v>
      </c>
      <c r="D26" s="232"/>
      <c r="E26" s="232"/>
      <c r="F26" s="232"/>
      <c r="G26" s="232"/>
      <c r="H26" s="232"/>
      <c r="I26" s="232"/>
    </row>
    <row r="29" spans="2:49" ht="13.5" customHeight="1" x14ac:dyDescent="0.25">
      <c r="C29" s="233" t="s">
        <v>310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</row>
    <row r="31" spans="2:49" ht="13.5" customHeight="1" x14ac:dyDescent="0.25">
      <c r="C31" s="233" t="s">
        <v>302</v>
      </c>
      <c r="D31" s="233"/>
      <c r="E31" s="233"/>
      <c r="F31" s="233"/>
      <c r="G31" s="233"/>
    </row>
    <row r="33" spans="7:7" ht="13.5" customHeight="1" x14ac:dyDescent="0.25">
      <c r="G33" s="89"/>
    </row>
  </sheetData>
  <mergeCells count="42">
    <mergeCell ref="C31:G31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  <mergeCell ref="H19:AW19"/>
    <mergeCell ref="B11:D11"/>
    <mergeCell ref="H11:AV11"/>
    <mergeCell ref="B12:H12"/>
    <mergeCell ref="B13:H13"/>
    <mergeCell ref="R13:AB13"/>
    <mergeCell ref="AG13:AJ13"/>
    <mergeCell ref="B14:G14"/>
    <mergeCell ref="H15:AW15"/>
    <mergeCell ref="H16:AW16"/>
    <mergeCell ref="H17:AW17"/>
    <mergeCell ref="H18:AW18"/>
    <mergeCell ref="H20:AW20"/>
    <mergeCell ref="B21:H21"/>
    <mergeCell ref="R21:AE22"/>
    <mergeCell ref="AG21:AS22"/>
    <mergeCell ref="AT21:AV21"/>
    <mergeCell ref="B22:H22"/>
    <mergeCell ref="C26:I26"/>
    <mergeCell ref="C29:AU29"/>
    <mergeCell ref="B23:P23"/>
    <mergeCell ref="V23:AW23"/>
    <mergeCell ref="V24:AW24"/>
    <mergeCell ref="M25:N25"/>
    <mergeCell ref="O25:S25"/>
    <mergeCell ref="T25:U25"/>
    <mergeCell ref="V25:AA2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Q26"/>
  <sheetViews>
    <sheetView zoomScaleNormal="100" workbookViewId="0">
      <selection activeCell="U31" sqref="U31"/>
    </sheetView>
  </sheetViews>
  <sheetFormatPr defaultColWidth="12.5703125" defaultRowHeight="15" customHeight="1" x14ac:dyDescent="0.15"/>
  <cols>
    <col min="1" max="1" width="4.5703125" style="92" customWidth="1"/>
    <col min="2" max="26" width="2.85546875" style="92" customWidth="1"/>
    <col min="27" max="27" width="2.85546875" style="171" customWidth="1"/>
    <col min="28" max="36" width="2.85546875" style="92" customWidth="1"/>
    <col min="37" max="43" width="3.28515625" style="92" customWidth="1"/>
    <col min="44" max="44" width="3.42578125" style="92" customWidth="1"/>
    <col min="45" max="53" width="2.85546875" style="92" customWidth="1"/>
    <col min="54" max="54" width="1.5703125" style="92" customWidth="1"/>
    <col min="55" max="55" width="2.28515625" style="92" customWidth="1"/>
    <col min="56" max="56" width="2.85546875" style="92" customWidth="1"/>
    <col min="57" max="57" width="2" style="92" customWidth="1"/>
    <col min="58" max="58" width="3.7109375" style="92" customWidth="1"/>
    <col min="59" max="59" width="3" style="92" customWidth="1"/>
    <col min="60" max="60" width="2.85546875" style="92" customWidth="1"/>
    <col min="61" max="61" width="1.5703125" style="92" customWidth="1"/>
    <col min="62" max="68" width="2.85546875" style="92" customWidth="1"/>
    <col min="69" max="256" width="12.5703125" style="92"/>
    <col min="257" max="257" width="4.5703125" style="92" customWidth="1"/>
    <col min="258" max="309" width="2.85546875" style="92" customWidth="1"/>
    <col min="310" max="310" width="1.5703125" style="92" customWidth="1"/>
    <col min="311" max="312" width="2.85546875" style="92" customWidth="1"/>
    <col min="313" max="313" width="2" style="92" customWidth="1"/>
    <col min="314" max="314" width="2.85546875" style="92" customWidth="1"/>
    <col min="315" max="315" width="1.85546875" style="92" customWidth="1"/>
    <col min="316" max="316" width="2.85546875" style="92" customWidth="1"/>
    <col min="317" max="317" width="1.5703125" style="92" customWidth="1"/>
    <col min="318" max="324" width="2.85546875" style="92" customWidth="1"/>
    <col min="325" max="512" width="12.5703125" style="92"/>
    <col min="513" max="513" width="4.5703125" style="92" customWidth="1"/>
    <col min="514" max="565" width="2.85546875" style="92" customWidth="1"/>
    <col min="566" max="566" width="1.5703125" style="92" customWidth="1"/>
    <col min="567" max="568" width="2.85546875" style="92" customWidth="1"/>
    <col min="569" max="569" width="2" style="92" customWidth="1"/>
    <col min="570" max="570" width="2.85546875" style="92" customWidth="1"/>
    <col min="571" max="571" width="1.85546875" style="92" customWidth="1"/>
    <col min="572" max="572" width="2.85546875" style="92" customWidth="1"/>
    <col min="573" max="573" width="1.5703125" style="92" customWidth="1"/>
    <col min="574" max="580" width="2.85546875" style="92" customWidth="1"/>
    <col min="581" max="768" width="12.5703125" style="92"/>
    <col min="769" max="769" width="4.5703125" style="92" customWidth="1"/>
    <col min="770" max="821" width="2.85546875" style="92" customWidth="1"/>
    <col min="822" max="822" width="1.5703125" style="92" customWidth="1"/>
    <col min="823" max="824" width="2.85546875" style="92" customWidth="1"/>
    <col min="825" max="825" width="2" style="92" customWidth="1"/>
    <col min="826" max="826" width="2.85546875" style="92" customWidth="1"/>
    <col min="827" max="827" width="1.85546875" style="92" customWidth="1"/>
    <col min="828" max="828" width="2.85546875" style="92" customWidth="1"/>
    <col min="829" max="829" width="1.5703125" style="92" customWidth="1"/>
    <col min="830" max="836" width="2.85546875" style="92" customWidth="1"/>
    <col min="837" max="1024" width="12.5703125" style="92"/>
    <col min="1025" max="1025" width="4.5703125" style="92" customWidth="1"/>
    <col min="1026" max="1077" width="2.85546875" style="92" customWidth="1"/>
    <col min="1078" max="1078" width="1.5703125" style="92" customWidth="1"/>
    <col min="1079" max="1080" width="2.85546875" style="92" customWidth="1"/>
    <col min="1081" max="1081" width="2" style="92" customWidth="1"/>
    <col min="1082" max="1082" width="2.85546875" style="92" customWidth="1"/>
    <col min="1083" max="1083" width="1.85546875" style="92" customWidth="1"/>
    <col min="1084" max="1084" width="2.85546875" style="92" customWidth="1"/>
    <col min="1085" max="1085" width="1.5703125" style="92" customWidth="1"/>
    <col min="1086" max="1092" width="2.85546875" style="92" customWidth="1"/>
    <col min="1093" max="1280" width="12.5703125" style="92"/>
    <col min="1281" max="1281" width="4.5703125" style="92" customWidth="1"/>
    <col min="1282" max="1333" width="2.85546875" style="92" customWidth="1"/>
    <col min="1334" max="1334" width="1.5703125" style="92" customWidth="1"/>
    <col min="1335" max="1336" width="2.85546875" style="92" customWidth="1"/>
    <col min="1337" max="1337" width="2" style="92" customWidth="1"/>
    <col min="1338" max="1338" width="2.85546875" style="92" customWidth="1"/>
    <col min="1339" max="1339" width="1.85546875" style="92" customWidth="1"/>
    <col min="1340" max="1340" width="2.85546875" style="92" customWidth="1"/>
    <col min="1341" max="1341" width="1.5703125" style="92" customWidth="1"/>
    <col min="1342" max="1348" width="2.85546875" style="92" customWidth="1"/>
    <col min="1349" max="1536" width="12.5703125" style="92"/>
    <col min="1537" max="1537" width="4.5703125" style="92" customWidth="1"/>
    <col min="1538" max="1589" width="2.85546875" style="92" customWidth="1"/>
    <col min="1590" max="1590" width="1.5703125" style="92" customWidth="1"/>
    <col min="1591" max="1592" width="2.85546875" style="92" customWidth="1"/>
    <col min="1593" max="1593" width="2" style="92" customWidth="1"/>
    <col min="1594" max="1594" width="2.85546875" style="92" customWidth="1"/>
    <col min="1595" max="1595" width="1.85546875" style="92" customWidth="1"/>
    <col min="1596" max="1596" width="2.85546875" style="92" customWidth="1"/>
    <col min="1597" max="1597" width="1.5703125" style="92" customWidth="1"/>
    <col min="1598" max="1604" width="2.85546875" style="92" customWidth="1"/>
    <col min="1605" max="1792" width="12.5703125" style="92"/>
    <col min="1793" max="1793" width="4.5703125" style="92" customWidth="1"/>
    <col min="1794" max="1845" width="2.85546875" style="92" customWidth="1"/>
    <col min="1846" max="1846" width="1.5703125" style="92" customWidth="1"/>
    <col min="1847" max="1848" width="2.85546875" style="92" customWidth="1"/>
    <col min="1849" max="1849" width="2" style="92" customWidth="1"/>
    <col min="1850" max="1850" width="2.85546875" style="92" customWidth="1"/>
    <col min="1851" max="1851" width="1.85546875" style="92" customWidth="1"/>
    <col min="1852" max="1852" width="2.85546875" style="92" customWidth="1"/>
    <col min="1853" max="1853" width="1.5703125" style="92" customWidth="1"/>
    <col min="1854" max="1860" width="2.85546875" style="92" customWidth="1"/>
    <col min="1861" max="2048" width="12.5703125" style="92"/>
    <col min="2049" max="2049" width="4.5703125" style="92" customWidth="1"/>
    <col min="2050" max="2101" width="2.85546875" style="92" customWidth="1"/>
    <col min="2102" max="2102" width="1.5703125" style="92" customWidth="1"/>
    <col min="2103" max="2104" width="2.85546875" style="92" customWidth="1"/>
    <col min="2105" max="2105" width="2" style="92" customWidth="1"/>
    <col min="2106" max="2106" width="2.85546875" style="92" customWidth="1"/>
    <col min="2107" max="2107" width="1.85546875" style="92" customWidth="1"/>
    <col min="2108" max="2108" width="2.85546875" style="92" customWidth="1"/>
    <col min="2109" max="2109" width="1.5703125" style="92" customWidth="1"/>
    <col min="2110" max="2116" width="2.85546875" style="92" customWidth="1"/>
    <col min="2117" max="2304" width="12.5703125" style="92"/>
    <col min="2305" max="2305" width="4.5703125" style="92" customWidth="1"/>
    <col min="2306" max="2357" width="2.85546875" style="92" customWidth="1"/>
    <col min="2358" max="2358" width="1.5703125" style="92" customWidth="1"/>
    <col min="2359" max="2360" width="2.85546875" style="92" customWidth="1"/>
    <col min="2361" max="2361" width="2" style="92" customWidth="1"/>
    <col min="2362" max="2362" width="2.85546875" style="92" customWidth="1"/>
    <col min="2363" max="2363" width="1.85546875" style="92" customWidth="1"/>
    <col min="2364" max="2364" width="2.85546875" style="92" customWidth="1"/>
    <col min="2365" max="2365" width="1.5703125" style="92" customWidth="1"/>
    <col min="2366" max="2372" width="2.85546875" style="92" customWidth="1"/>
    <col min="2373" max="2560" width="12.5703125" style="92"/>
    <col min="2561" max="2561" width="4.5703125" style="92" customWidth="1"/>
    <col min="2562" max="2613" width="2.85546875" style="92" customWidth="1"/>
    <col min="2614" max="2614" width="1.5703125" style="92" customWidth="1"/>
    <col min="2615" max="2616" width="2.85546875" style="92" customWidth="1"/>
    <col min="2617" max="2617" width="2" style="92" customWidth="1"/>
    <col min="2618" max="2618" width="2.85546875" style="92" customWidth="1"/>
    <col min="2619" max="2619" width="1.85546875" style="92" customWidth="1"/>
    <col min="2620" max="2620" width="2.85546875" style="92" customWidth="1"/>
    <col min="2621" max="2621" width="1.5703125" style="92" customWidth="1"/>
    <col min="2622" max="2628" width="2.85546875" style="92" customWidth="1"/>
    <col min="2629" max="2816" width="12.5703125" style="92"/>
    <col min="2817" max="2817" width="4.5703125" style="92" customWidth="1"/>
    <col min="2818" max="2869" width="2.85546875" style="92" customWidth="1"/>
    <col min="2870" max="2870" width="1.5703125" style="92" customWidth="1"/>
    <col min="2871" max="2872" width="2.85546875" style="92" customWidth="1"/>
    <col min="2873" max="2873" width="2" style="92" customWidth="1"/>
    <col min="2874" max="2874" width="2.85546875" style="92" customWidth="1"/>
    <col min="2875" max="2875" width="1.85546875" style="92" customWidth="1"/>
    <col min="2876" max="2876" width="2.85546875" style="92" customWidth="1"/>
    <col min="2877" max="2877" width="1.5703125" style="92" customWidth="1"/>
    <col min="2878" max="2884" width="2.85546875" style="92" customWidth="1"/>
    <col min="2885" max="3072" width="12.5703125" style="92"/>
    <col min="3073" max="3073" width="4.5703125" style="92" customWidth="1"/>
    <col min="3074" max="3125" width="2.85546875" style="92" customWidth="1"/>
    <col min="3126" max="3126" width="1.5703125" style="92" customWidth="1"/>
    <col min="3127" max="3128" width="2.85546875" style="92" customWidth="1"/>
    <col min="3129" max="3129" width="2" style="92" customWidth="1"/>
    <col min="3130" max="3130" width="2.85546875" style="92" customWidth="1"/>
    <col min="3131" max="3131" width="1.85546875" style="92" customWidth="1"/>
    <col min="3132" max="3132" width="2.85546875" style="92" customWidth="1"/>
    <col min="3133" max="3133" width="1.5703125" style="92" customWidth="1"/>
    <col min="3134" max="3140" width="2.85546875" style="92" customWidth="1"/>
    <col min="3141" max="3328" width="12.5703125" style="92"/>
    <col min="3329" max="3329" width="4.5703125" style="92" customWidth="1"/>
    <col min="3330" max="3381" width="2.85546875" style="92" customWidth="1"/>
    <col min="3382" max="3382" width="1.5703125" style="92" customWidth="1"/>
    <col min="3383" max="3384" width="2.85546875" style="92" customWidth="1"/>
    <col min="3385" max="3385" width="2" style="92" customWidth="1"/>
    <col min="3386" max="3386" width="2.85546875" style="92" customWidth="1"/>
    <col min="3387" max="3387" width="1.85546875" style="92" customWidth="1"/>
    <col min="3388" max="3388" width="2.85546875" style="92" customWidth="1"/>
    <col min="3389" max="3389" width="1.5703125" style="92" customWidth="1"/>
    <col min="3390" max="3396" width="2.85546875" style="92" customWidth="1"/>
    <col min="3397" max="3584" width="12.5703125" style="92"/>
    <col min="3585" max="3585" width="4.5703125" style="92" customWidth="1"/>
    <col min="3586" max="3637" width="2.85546875" style="92" customWidth="1"/>
    <col min="3638" max="3638" width="1.5703125" style="92" customWidth="1"/>
    <col min="3639" max="3640" width="2.85546875" style="92" customWidth="1"/>
    <col min="3641" max="3641" width="2" style="92" customWidth="1"/>
    <col min="3642" max="3642" width="2.85546875" style="92" customWidth="1"/>
    <col min="3643" max="3643" width="1.85546875" style="92" customWidth="1"/>
    <col min="3644" max="3644" width="2.85546875" style="92" customWidth="1"/>
    <col min="3645" max="3645" width="1.5703125" style="92" customWidth="1"/>
    <col min="3646" max="3652" width="2.85546875" style="92" customWidth="1"/>
    <col min="3653" max="3840" width="12.5703125" style="92"/>
    <col min="3841" max="3841" width="4.5703125" style="92" customWidth="1"/>
    <col min="3842" max="3893" width="2.85546875" style="92" customWidth="1"/>
    <col min="3894" max="3894" width="1.5703125" style="92" customWidth="1"/>
    <col min="3895" max="3896" width="2.85546875" style="92" customWidth="1"/>
    <col min="3897" max="3897" width="2" style="92" customWidth="1"/>
    <col min="3898" max="3898" width="2.85546875" style="92" customWidth="1"/>
    <col min="3899" max="3899" width="1.85546875" style="92" customWidth="1"/>
    <col min="3900" max="3900" width="2.85546875" style="92" customWidth="1"/>
    <col min="3901" max="3901" width="1.5703125" style="92" customWidth="1"/>
    <col min="3902" max="3908" width="2.85546875" style="92" customWidth="1"/>
    <col min="3909" max="4096" width="12.5703125" style="92"/>
    <col min="4097" max="4097" width="4.5703125" style="92" customWidth="1"/>
    <col min="4098" max="4149" width="2.85546875" style="92" customWidth="1"/>
    <col min="4150" max="4150" width="1.5703125" style="92" customWidth="1"/>
    <col min="4151" max="4152" width="2.85546875" style="92" customWidth="1"/>
    <col min="4153" max="4153" width="2" style="92" customWidth="1"/>
    <col min="4154" max="4154" width="2.85546875" style="92" customWidth="1"/>
    <col min="4155" max="4155" width="1.85546875" style="92" customWidth="1"/>
    <col min="4156" max="4156" width="2.85546875" style="92" customWidth="1"/>
    <col min="4157" max="4157" width="1.5703125" style="92" customWidth="1"/>
    <col min="4158" max="4164" width="2.85546875" style="92" customWidth="1"/>
    <col min="4165" max="4352" width="12.5703125" style="92"/>
    <col min="4353" max="4353" width="4.5703125" style="92" customWidth="1"/>
    <col min="4354" max="4405" width="2.85546875" style="92" customWidth="1"/>
    <col min="4406" max="4406" width="1.5703125" style="92" customWidth="1"/>
    <col min="4407" max="4408" width="2.85546875" style="92" customWidth="1"/>
    <col min="4409" max="4409" width="2" style="92" customWidth="1"/>
    <col min="4410" max="4410" width="2.85546875" style="92" customWidth="1"/>
    <col min="4411" max="4411" width="1.85546875" style="92" customWidth="1"/>
    <col min="4412" max="4412" width="2.85546875" style="92" customWidth="1"/>
    <col min="4413" max="4413" width="1.5703125" style="92" customWidth="1"/>
    <col min="4414" max="4420" width="2.85546875" style="92" customWidth="1"/>
    <col min="4421" max="4608" width="12.5703125" style="92"/>
    <col min="4609" max="4609" width="4.5703125" style="92" customWidth="1"/>
    <col min="4610" max="4661" width="2.85546875" style="92" customWidth="1"/>
    <col min="4662" max="4662" width="1.5703125" style="92" customWidth="1"/>
    <col min="4663" max="4664" width="2.85546875" style="92" customWidth="1"/>
    <col min="4665" max="4665" width="2" style="92" customWidth="1"/>
    <col min="4666" max="4666" width="2.85546875" style="92" customWidth="1"/>
    <col min="4667" max="4667" width="1.85546875" style="92" customWidth="1"/>
    <col min="4668" max="4668" width="2.85546875" style="92" customWidth="1"/>
    <col min="4669" max="4669" width="1.5703125" style="92" customWidth="1"/>
    <col min="4670" max="4676" width="2.85546875" style="92" customWidth="1"/>
    <col min="4677" max="4864" width="12.5703125" style="92"/>
    <col min="4865" max="4865" width="4.5703125" style="92" customWidth="1"/>
    <col min="4866" max="4917" width="2.85546875" style="92" customWidth="1"/>
    <col min="4918" max="4918" width="1.5703125" style="92" customWidth="1"/>
    <col min="4919" max="4920" width="2.85546875" style="92" customWidth="1"/>
    <col min="4921" max="4921" width="2" style="92" customWidth="1"/>
    <col min="4922" max="4922" width="2.85546875" style="92" customWidth="1"/>
    <col min="4923" max="4923" width="1.85546875" style="92" customWidth="1"/>
    <col min="4924" max="4924" width="2.85546875" style="92" customWidth="1"/>
    <col min="4925" max="4925" width="1.5703125" style="92" customWidth="1"/>
    <col min="4926" max="4932" width="2.85546875" style="92" customWidth="1"/>
    <col min="4933" max="5120" width="12.5703125" style="92"/>
    <col min="5121" max="5121" width="4.5703125" style="92" customWidth="1"/>
    <col min="5122" max="5173" width="2.85546875" style="92" customWidth="1"/>
    <col min="5174" max="5174" width="1.5703125" style="92" customWidth="1"/>
    <col min="5175" max="5176" width="2.85546875" style="92" customWidth="1"/>
    <col min="5177" max="5177" width="2" style="92" customWidth="1"/>
    <col min="5178" max="5178" width="2.85546875" style="92" customWidth="1"/>
    <col min="5179" max="5179" width="1.85546875" style="92" customWidth="1"/>
    <col min="5180" max="5180" width="2.85546875" style="92" customWidth="1"/>
    <col min="5181" max="5181" width="1.5703125" style="92" customWidth="1"/>
    <col min="5182" max="5188" width="2.85546875" style="92" customWidth="1"/>
    <col min="5189" max="5376" width="12.5703125" style="92"/>
    <col min="5377" max="5377" width="4.5703125" style="92" customWidth="1"/>
    <col min="5378" max="5429" width="2.85546875" style="92" customWidth="1"/>
    <col min="5430" max="5430" width="1.5703125" style="92" customWidth="1"/>
    <col min="5431" max="5432" width="2.85546875" style="92" customWidth="1"/>
    <col min="5433" max="5433" width="2" style="92" customWidth="1"/>
    <col min="5434" max="5434" width="2.85546875" style="92" customWidth="1"/>
    <col min="5435" max="5435" width="1.85546875" style="92" customWidth="1"/>
    <col min="5436" max="5436" width="2.85546875" style="92" customWidth="1"/>
    <col min="5437" max="5437" width="1.5703125" style="92" customWidth="1"/>
    <col min="5438" max="5444" width="2.85546875" style="92" customWidth="1"/>
    <col min="5445" max="5632" width="12.5703125" style="92"/>
    <col min="5633" max="5633" width="4.5703125" style="92" customWidth="1"/>
    <col min="5634" max="5685" width="2.85546875" style="92" customWidth="1"/>
    <col min="5686" max="5686" width="1.5703125" style="92" customWidth="1"/>
    <col min="5687" max="5688" width="2.85546875" style="92" customWidth="1"/>
    <col min="5689" max="5689" width="2" style="92" customWidth="1"/>
    <col min="5690" max="5690" width="2.85546875" style="92" customWidth="1"/>
    <col min="5691" max="5691" width="1.85546875" style="92" customWidth="1"/>
    <col min="5692" max="5692" width="2.85546875" style="92" customWidth="1"/>
    <col min="5693" max="5693" width="1.5703125" style="92" customWidth="1"/>
    <col min="5694" max="5700" width="2.85546875" style="92" customWidth="1"/>
    <col min="5701" max="5888" width="12.5703125" style="92"/>
    <col min="5889" max="5889" width="4.5703125" style="92" customWidth="1"/>
    <col min="5890" max="5941" width="2.85546875" style="92" customWidth="1"/>
    <col min="5942" max="5942" width="1.5703125" style="92" customWidth="1"/>
    <col min="5943" max="5944" width="2.85546875" style="92" customWidth="1"/>
    <col min="5945" max="5945" width="2" style="92" customWidth="1"/>
    <col min="5946" max="5946" width="2.85546875" style="92" customWidth="1"/>
    <col min="5947" max="5947" width="1.85546875" style="92" customWidth="1"/>
    <col min="5948" max="5948" width="2.85546875" style="92" customWidth="1"/>
    <col min="5949" max="5949" width="1.5703125" style="92" customWidth="1"/>
    <col min="5950" max="5956" width="2.85546875" style="92" customWidth="1"/>
    <col min="5957" max="6144" width="12.5703125" style="92"/>
    <col min="6145" max="6145" width="4.5703125" style="92" customWidth="1"/>
    <col min="6146" max="6197" width="2.85546875" style="92" customWidth="1"/>
    <col min="6198" max="6198" width="1.5703125" style="92" customWidth="1"/>
    <col min="6199" max="6200" width="2.85546875" style="92" customWidth="1"/>
    <col min="6201" max="6201" width="2" style="92" customWidth="1"/>
    <col min="6202" max="6202" width="2.85546875" style="92" customWidth="1"/>
    <col min="6203" max="6203" width="1.85546875" style="92" customWidth="1"/>
    <col min="6204" max="6204" width="2.85546875" style="92" customWidth="1"/>
    <col min="6205" max="6205" width="1.5703125" style="92" customWidth="1"/>
    <col min="6206" max="6212" width="2.85546875" style="92" customWidth="1"/>
    <col min="6213" max="6400" width="12.5703125" style="92"/>
    <col min="6401" max="6401" width="4.5703125" style="92" customWidth="1"/>
    <col min="6402" max="6453" width="2.85546875" style="92" customWidth="1"/>
    <col min="6454" max="6454" width="1.5703125" style="92" customWidth="1"/>
    <col min="6455" max="6456" width="2.85546875" style="92" customWidth="1"/>
    <col min="6457" max="6457" width="2" style="92" customWidth="1"/>
    <col min="6458" max="6458" width="2.85546875" style="92" customWidth="1"/>
    <col min="6459" max="6459" width="1.85546875" style="92" customWidth="1"/>
    <col min="6460" max="6460" width="2.85546875" style="92" customWidth="1"/>
    <col min="6461" max="6461" width="1.5703125" style="92" customWidth="1"/>
    <col min="6462" max="6468" width="2.85546875" style="92" customWidth="1"/>
    <col min="6469" max="6656" width="12.5703125" style="92"/>
    <col min="6657" max="6657" width="4.5703125" style="92" customWidth="1"/>
    <col min="6658" max="6709" width="2.85546875" style="92" customWidth="1"/>
    <col min="6710" max="6710" width="1.5703125" style="92" customWidth="1"/>
    <col min="6711" max="6712" width="2.85546875" style="92" customWidth="1"/>
    <col min="6713" max="6713" width="2" style="92" customWidth="1"/>
    <col min="6714" max="6714" width="2.85546875" style="92" customWidth="1"/>
    <col min="6715" max="6715" width="1.85546875" style="92" customWidth="1"/>
    <col min="6716" max="6716" width="2.85546875" style="92" customWidth="1"/>
    <col min="6717" max="6717" width="1.5703125" style="92" customWidth="1"/>
    <col min="6718" max="6724" width="2.85546875" style="92" customWidth="1"/>
    <col min="6725" max="6912" width="12.5703125" style="92"/>
    <col min="6913" max="6913" width="4.5703125" style="92" customWidth="1"/>
    <col min="6914" max="6965" width="2.85546875" style="92" customWidth="1"/>
    <col min="6966" max="6966" width="1.5703125" style="92" customWidth="1"/>
    <col min="6967" max="6968" width="2.85546875" style="92" customWidth="1"/>
    <col min="6969" max="6969" width="2" style="92" customWidth="1"/>
    <col min="6970" max="6970" width="2.85546875" style="92" customWidth="1"/>
    <col min="6971" max="6971" width="1.85546875" style="92" customWidth="1"/>
    <col min="6972" max="6972" width="2.85546875" style="92" customWidth="1"/>
    <col min="6973" max="6973" width="1.5703125" style="92" customWidth="1"/>
    <col min="6974" max="6980" width="2.85546875" style="92" customWidth="1"/>
    <col min="6981" max="7168" width="12.5703125" style="92"/>
    <col min="7169" max="7169" width="4.5703125" style="92" customWidth="1"/>
    <col min="7170" max="7221" width="2.85546875" style="92" customWidth="1"/>
    <col min="7222" max="7222" width="1.5703125" style="92" customWidth="1"/>
    <col min="7223" max="7224" width="2.85546875" style="92" customWidth="1"/>
    <col min="7225" max="7225" width="2" style="92" customWidth="1"/>
    <col min="7226" max="7226" width="2.85546875" style="92" customWidth="1"/>
    <col min="7227" max="7227" width="1.85546875" style="92" customWidth="1"/>
    <col min="7228" max="7228" width="2.85546875" style="92" customWidth="1"/>
    <col min="7229" max="7229" width="1.5703125" style="92" customWidth="1"/>
    <col min="7230" max="7236" width="2.85546875" style="92" customWidth="1"/>
    <col min="7237" max="7424" width="12.5703125" style="92"/>
    <col min="7425" max="7425" width="4.5703125" style="92" customWidth="1"/>
    <col min="7426" max="7477" width="2.85546875" style="92" customWidth="1"/>
    <col min="7478" max="7478" width="1.5703125" style="92" customWidth="1"/>
    <col min="7479" max="7480" width="2.85546875" style="92" customWidth="1"/>
    <col min="7481" max="7481" width="2" style="92" customWidth="1"/>
    <col min="7482" max="7482" width="2.85546875" style="92" customWidth="1"/>
    <col min="7483" max="7483" width="1.85546875" style="92" customWidth="1"/>
    <col min="7484" max="7484" width="2.85546875" style="92" customWidth="1"/>
    <col min="7485" max="7485" width="1.5703125" style="92" customWidth="1"/>
    <col min="7486" max="7492" width="2.85546875" style="92" customWidth="1"/>
    <col min="7493" max="7680" width="12.5703125" style="92"/>
    <col min="7681" max="7681" width="4.5703125" style="92" customWidth="1"/>
    <col min="7682" max="7733" width="2.85546875" style="92" customWidth="1"/>
    <col min="7734" max="7734" width="1.5703125" style="92" customWidth="1"/>
    <col min="7735" max="7736" width="2.85546875" style="92" customWidth="1"/>
    <col min="7737" max="7737" width="2" style="92" customWidth="1"/>
    <col min="7738" max="7738" width="2.85546875" style="92" customWidth="1"/>
    <col min="7739" max="7739" width="1.85546875" style="92" customWidth="1"/>
    <col min="7740" max="7740" width="2.85546875" style="92" customWidth="1"/>
    <col min="7741" max="7741" width="1.5703125" style="92" customWidth="1"/>
    <col min="7742" max="7748" width="2.85546875" style="92" customWidth="1"/>
    <col min="7749" max="7936" width="12.5703125" style="92"/>
    <col min="7937" max="7937" width="4.5703125" style="92" customWidth="1"/>
    <col min="7938" max="7989" width="2.85546875" style="92" customWidth="1"/>
    <col min="7990" max="7990" width="1.5703125" style="92" customWidth="1"/>
    <col min="7991" max="7992" width="2.85546875" style="92" customWidth="1"/>
    <col min="7993" max="7993" width="2" style="92" customWidth="1"/>
    <col min="7994" max="7994" width="2.85546875" style="92" customWidth="1"/>
    <col min="7995" max="7995" width="1.85546875" style="92" customWidth="1"/>
    <col min="7996" max="7996" width="2.85546875" style="92" customWidth="1"/>
    <col min="7997" max="7997" width="1.5703125" style="92" customWidth="1"/>
    <col min="7998" max="8004" width="2.85546875" style="92" customWidth="1"/>
    <col min="8005" max="8192" width="12.5703125" style="92"/>
    <col min="8193" max="8193" width="4.5703125" style="92" customWidth="1"/>
    <col min="8194" max="8245" width="2.85546875" style="92" customWidth="1"/>
    <col min="8246" max="8246" width="1.5703125" style="92" customWidth="1"/>
    <col min="8247" max="8248" width="2.85546875" style="92" customWidth="1"/>
    <col min="8249" max="8249" width="2" style="92" customWidth="1"/>
    <col min="8250" max="8250" width="2.85546875" style="92" customWidth="1"/>
    <col min="8251" max="8251" width="1.85546875" style="92" customWidth="1"/>
    <col min="8252" max="8252" width="2.85546875" style="92" customWidth="1"/>
    <col min="8253" max="8253" width="1.5703125" style="92" customWidth="1"/>
    <col min="8254" max="8260" width="2.85546875" style="92" customWidth="1"/>
    <col min="8261" max="8448" width="12.5703125" style="92"/>
    <col min="8449" max="8449" width="4.5703125" style="92" customWidth="1"/>
    <col min="8450" max="8501" width="2.85546875" style="92" customWidth="1"/>
    <col min="8502" max="8502" width="1.5703125" style="92" customWidth="1"/>
    <col min="8503" max="8504" width="2.85546875" style="92" customWidth="1"/>
    <col min="8505" max="8505" width="2" style="92" customWidth="1"/>
    <col min="8506" max="8506" width="2.85546875" style="92" customWidth="1"/>
    <col min="8507" max="8507" width="1.85546875" style="92" customWidth="1"/>
    <col min="8508" max="8508" width="2.85546875" style="92" customWidth="1"/>
    <col min="8509" max="8509" width="1.5703125" style="92" customWidth="1"/>
    <col min="8510" max="8516" width="2.85546875" style="92" customWidth="1"/>
    <col min="8517" max="8704" width="12.5703125" style="92"/>
    <col min="8705" max="8705" width="4.5703125" style="92" customWidth="1"/>
    <col min="8706" max="8757" width="2.85546875" style="92" customWidth="1"/>
    <col min="8758" max="8758" width="1.5703125" style="92" customWidth="1"/>
    <col min="8759" max="8760" width="2.85546875" style="92" customWidth="1"/>
    <col min="8761" max="8761" width="2" style="92" customWidth="1"/>
    <col min="8762" max="8762" width="2.85546875" style="92" customWidth="1"/>
    <col min="8763" max="8763" width="1.85546875" style="92" customWidth="1"/>
    <col min="8764" max="8764" width="2.85546875" style="92" customWidth="1"/>
    <col min="8765" max="8765" width="1.5703125" style="92" customWidth="1"/>
    <col min="8766" max="8772" width="2.85546875" style="92" customWidth="1"/>
    <col min="8773" max="8960" width="12.5703125" style="92"/>
    <col min="8961" max="8961" width="4.5703125" style="92" customWidth="1"/>
    <col min="8962" max="9013" width="2.85546875" style="92" customWidth="1"/>
    <col min="9014" max="9014" width="1.5703125" style="92" customWidth="1"/>
    <col min="9015" max="9016" width="2.85546875" style="92" customWidth="1"/>
    <col min="9017" max="9017" width="2" style="92" customWidth="1"/>
    <col min="9018" max="9018" width="2.85546875" style="92" customWidth="1"/>
    <col min="9019" max="9019" width="1.85546875" style="92" customWidth="1"/>
    <col min="9020" max="9020" width="2.85546875" style="92" customWidth="1"/>
    <col min="9021" max="9021" width="1.5703125" style="92" customWidth="1"/>
    <col min="9022" max="9028" width="2.85546875" style="92" customWidth="1"/>
    <col min="9029" max="9216" width="12.5703125" style="92"/>
    <col min="9217" max="9217" width="4.5703125" style="92" customWidth="1"/>
    <col min="9218" max="9269" width="2.85546875" style="92" customWidth="1"/>
    <col min="9270" max="9270" width="1.5703125" style="92" customWidth="1"/>
    <col min="9271" max="9272" width="2.85546875" style="92" customWidth="1"/>
    <col min="9273" max="9273" width="2" style="92" customWidth="1"/>
    <col min="9274" max="9274" width="2.85546875" style="92" customWidth="1"/>
    <col min="9275" max="9275" width="1.85546875" style="92" customWidth="1"/>
    <col min="9276" max="9276" width="2.85546875" style="92" customWidth="1"/>
    <col min="9277" max="9277" width="1.5703125" style="92" customWidth="1"/>
    <col min="9278" max="9284" width="2.85546875" style="92" customWidth="1"/>
    <col min="9285" max="9472" width="12.5703125" style="92"/>
    <col min="9473" max="9473" width="4.5703125" style="92" customWidth="1"/>
    <col min="9474" max="9525" width="2.85546875" style="92" customWidth="1"/>
    <col min="9526" max="9526" width="1.5703125" style="92" customWidth="1"/>
    <col min="9527" max="9528" width="2.85546875" style="92" customWidth="1"/>
    <col min="9529" max="9529" width="2" style="92" customWidth="1"/>
    <col min="9530" max="9530" width="2.85546875" style="92" customWidth="1"/>
    <col min="9531" max="9531" width="1.85546875" style="92" customWidth="1"/>
    <col min="9532" max="9532" width="2.85546875" style="92" customWidth="1"/>
    <col min="9533" max="9533" width="1.5703125" style="92" customWidth="1"/>
    <col min="9534" max="9540" width="2.85546875" style="92" customWidth="1"/>
    <col min="9541" max="9728" width="12.5703125" style="92"/>
    <col min="9729" max="9729" width="4.5703125" style="92" customWidth="1"/>
    <col min="9730" max="9781" width="2.85546875" style="92" customWidth="1"/>
    <col min="9782" max="9782" width="1.5703125" style="92" customWidth="1"/>
    <col min="9783" max="9784" width="2.85546875" style="92" customWidth="1"/>
    <col min="9785" max="9785" width="2" style="92" customWidth="1"/>
    <col min="9786" max="9786" width="2.85546875" style="92" customWidth="1"/>
    <col min="9787" max="9787" width="1.85546875" style="92" customWidth="1"/>
    <col min="9788" max="9788" width="2.85546875" style="92" customWidth="1"/>
    <col min="9789" max="9789" width="1.5703125" style="92" customWidth="1"/>
    <col min="9790" max="9796" width="2.85546875" style="92" customWidth="1"/>
    <col min="9797" max="9984" width="12.5703125" style="92"/>
    <col min="9985" max="9985" width="4.5703125" style="92" customWidth="1"/>
    <col min="9986" max="10037" width="2.85546875" style="92" customWidth="1"/>
    <col min="10038" max="10038" width="1.5703125" style="92" customWidth="1"/>
    <col min="10039" max="10040" width="2.85546875" style="92" customWidth="1"/>
    <col min="10041" max="10041" width="2" style="92" customWidth="1"/>
    <col min="10042" max="10042" width="2.85546875" style="92" customWidth="1"/>
    <col min="10043" max="10043" width="1.85546875" style="92" customWidth="1"/>
    <col min="10044" max="10044" width="2.85546875" style="92" customWidth="1"/>
    <col min="10045" max="10045" width="1.5703125" style="92" customWidth="1"/>
    <col min="10046" max="10052" width="2.85546875" style="92" customWidth="1"/>
    <col min="10053" max="10240" width="12.5703125" style="92"/>
    <col min="10241" max="10241" width="4.5703125" style="92" customWidth="1"/>
    <col min="10242" max="10293" width="2.85546875" style="92" customWidth="1"/>
    <col min="10294" max="10294" width="1.5703125" style="92" customWidth="1"/>
    <col min="10295" max="10296" width="2.85546875" style="92" customWidth="1"/>
    <col min="10297" max="10297" width="2" style="92" customWidth="1"/>
    <col min="10298" max="10298" width="2.85546875" style="92" customWidth="1"/>
    <col min="10299" max="10299" width="1.85546875" style="92" customWidth="1"/>
    <col min="10300" max="10300" width="2.85546875" style="92" customWidth="1"/>
    <col min="10301" max="10301" width="1.5703125" style="92" customWidth="1"/>
    <col min="10302" max="10308" width="2.85546875" style="92" customWidth="1"/>
    <col min="10309" max="10496" width="12.5703125" style="92"/>
    <col min="10497" max="10497" width="4.5703125" style="92" customWidth="1"/>
    <col min="10498" max="10549" width="2.85546875" style="92" customWidth="1"/>
    <col min="10550" max="10550" width="1.5703125" style="92" customWidth="1"/>
    <col min="10551" max="10552" width="2.85546875" style="92" customWidth="1"/>
    <col min="10553" max="10553" width="2" style="92" customWidth="1"/>
    <col min="10554" max="10554" width="2.85546875" style="92" customWidth="1"/>
    <col min="10555" max="10555" width="1.85546875" style="92" customWidth="1"/>
    <col min="10556" max="10556" width="2.85546875" style="92" customWidth="1"/>
    <col min="10557" max="10557" width="1.5703125" style="92" customWidth="1"/>
    <col min="10558" max="10564" width="2.85546875" style="92" customWidth="1"/>
    <col min="10565" max="10752" width="12.5703125" style="92"/>
    <col min="10753" max="10753" width="4.5703125" style="92" customWidth="1"/>
    <col min="10754" max="10805" width="2.85546875" style="92" customWidth="1"/>
    <col min="10806" max="10806" width="1.5703125" style="92" customWidth="1"/>
    <col min="10807" max="10808" width="2.85546875" style="92" customWidth="1"/>
    <col min="10809" max="10809" width="2" style="92" customWidth="1"/>
    <col min="10810" max="10810" width="2.85546875" style="92" customWidth="1"/>
    <col min="10811" max="10811" width="1.85546875" style="92" customWidth="1"/>
    <col min="10812" max="10812" width="2.85546875" style="92" customWidth="1"/>
    <col min="10813" max="10813" width="1.5703125" style="92" customWidth="1"/>
    <col min="10814" max="10820" width="2.85546875" style="92" customWidth="1"/>
    <col min="10821" max="11008" width="12.5703125" style="92"/>
    <col min="11009" max="11009" width="4.5703125" style="92" customWidth="1"/>
    <col min="11010" max="11061" width="2.85546875" style="92" customWidth="1"/>
    <col min="11062" max="11062" width="1.5703125" style="92" customWidth="1"/>
    <col min="11063" max="11064" width="2.85546875" style="92" customWidth="1"/>
    <col min="11065" max="11065" width="2" style="92" customWidth="1"/>
    <col min="11066" max="11066" width="2.85546875" style="92" customWidth="1"/>
    <col min="11067" max="11067" width="1.85546875" style="92" customWidth="1"/>
    <col min="11068" max="11068" width="2.85546875" style="92" customWidth="1"/>
    <col min="11069" max="11069" width="1.5703125" style="92" customWidth="1"/>
    <col min="11070" max="11076" width="2.85546875" style="92" customWidth="1"/>
    <col min="11077" max="11264" width="12.5703125" style="92"/>
    <col min="11265" max="11265" width="4.5703125" style="92" customWidth="1"/>
    <col min="11266" max="11317" width="2.85546875" style="92" customWidth="1"/>
    <col min="11318" max="11318" width="1.5703125" style="92" customWidth="1"/>
    <col min="11319" max="11320" width="2.85546875" style="92" customWidth="1"/>
    <col min="11321" max="11321" width="2" style="92" customWidth="1"/>
    <col min="11322" max="11322" width="2.85546875" style="92" customWidth="1"/>
    <col min="11323" max="11323" width="1.85546875" style="92" customWidth="1"/>
    <col min="11324" max="11324" width="2.85546875" style="92" customWidth="1"/>
    <col min="11325" max="11325" width="1.5703125" style="92" customWidth="1"/>
    <col min="11326" max="11332" width="2.85546875" style="92" customWidth="1"/>
    <col min="11333" max="11520" width="12.5703125" style="92"/>
    <col min="11521" max="11521" width="4.5703125" style="92" customWidth="1"/>
    <col min="11522" max="11573" width="2.85546875" style="92" customWidth="1"/>
    <col min="11574" max="11574" width="1.5703125" style="92" customWidth="1"/>
    <col min="11575" max="11576" width="2.85546875" style="92" customWidth="1"/>
    <col min="11577" max="11577" width="2" style="92" customWidth="1"/>
    <col min="11578" max="11578" width="2.85546875" style="92" customWidth="1"/>
    <col min="11579" max="11579" width="1.85546875" style="92" customWidth="1"/>
    <col min="11580" max="11580" width="2.85546875" style="92" customWidth="1"/>
    <col min="11581" max="11581" width="1.5703125" style="92" customWidth="1"/>
    <col min="11582" max="11588" width="2.85546875" style="92" customWidth="1"/>
    <col min="11589" max="11776" width="12.5703125" style="92"/>
    <col min="11777" max="11777" width="4.5703125" style="92" customWidth="1"/>
    <col min="11778" max="11829" width="2.85546875" style="92" customWidth="1"/>
    <col min="11830" max="11830" width="1.5703125" style="92" customWidth="1"/>
    <col min="11831" max="11832" width="2.85546875" style="92" customWidth="1"/>
    <col min="11833" max="11833" width="2" style="92" customWidth="1"/>
    <col min="11834" max="11834" width="2.85546875" style="92" customWidth="1"/>
    <col min="11835" max="11835" width="1.85546875" style="92" customWidth="1"/>
    <col min="11836" max="11836" width="2.85546875" style="92" customWidth="1"/>
    <col min="11837" max="11837" width="1.5703125" style="92" customWidth="1"/>
    <col min="11838" max="11844" width="2.85546875" style="92" customWidth="1"/>
    <col min="11845" max="12032" width="12.5703125" style="92"/>
    <col min="12033" max="12033" width="4.5703125" style="92" customWidth="1"/>
    <col min="12034" max="12085" width="2.85546875" style="92" customWidth="1"/>
    <col min="12086" max="12086" width="1.5703125" style="92" customWidth="1"/>
    <col min="12087" max="12088" width="2.85546875" style="92" customWidth="1"/>
    <col min="12089" max="12089" width="2" style="92" customWidth="1"/>
    <col min="12090" max="12090" width="2.85546875" style="92" customWidth="1"/>
    <col min="12091" max="12091" width="1.85546875" style="92" customWidth="1"/>
    <col min="12092" max="12092" width="2.85546875" style="92" customWidth="1"/>
    <col min="12093" max="12093" width="1.5703125" style="92" customWidth="1"/>
    <col min="12094" max="12100" width="2.85546875" style="92" customWidth="1"/>
    <col min="12101" max="12288" width="12.5703125" style="92"/>
    <col min="12289" max="12289" width="4.5703125" style="92" customWidth="1"/>
    <col min="12290" max="12341" width="2.85546875" style="92" customWidth="1"/>
    <col min="12342" max="12342" width="1.5703125" style="92" customWidth="1"/>
    <col min="12343" max="12344" width="2.85546875" style="92" customWidth="1"/>
    <col min="12345" max="12345" width="2" style="92" customWidth="1"/>
    <col min="12346" max="12346" width="2.85546875" style="92" customWidth="1"/>
    <col min="12347" max="12347" width="1.85546875" style="92" customWidth="1"/>
    <col min="12348" max="12348" width="2.85546875" style="92" customWidth="1"/>
    <col min="12349" max="12349" width="1.5703125" style="92" customWidth="1"/>
    <col min="12350" max="12356" width="2.85546875" style="92" customWidth="1"/>
    <col min="12357" max="12544" width="12.5703125" style="92"/>
    <col min="12545" max="12545" width="4.5703125" style="92" customWidth="1"/>
    <col min="12546" max="12597" width="2.85546875" style="92" customWidth="1"/>
    <col min="12598" max="12598" width="1.5703125" style="92" customWidth="1"/>
    <col min="12599" max="12600" width="2.85546875" style="92" customWidth="1"/>
    <col min="12601" max="12601" width="2" style="92" customWidth="1"/>
    <col min="12602" max="12602" width="2.85546875" style="92" customWidth="1"/>
    <col min="12603" max="12603" width="1.85546875" style="92" customWidth="1"/>
    <col min="12604" max="12604" width="2.85546875" style="92" customWidth="1"/>
    <col min="12605" max="12605" width="1.5703125" style="92" customWidth="1"/>
    <col min="12606" max="12612" width="2.85546875" style="92" customWidth="1"/>
    <col min="12613" max="12800" width="12.5703125" style="92"/>
    <col min="12801" max="12801" width="4.5703125" style="92" customWidth="1"/>
    <col min="12802" max="12853" width="2.85546875" style="92" customWidth="1"/>
    <col min="12854" max="12854" width="1.5703125" style="92" customWidth="1"/>
    <col min="12855" max="12856" width="2.85546875" style="92" customWidth="1"/>
    <col min="12857" max="12857" width="2" style="92" customWidth="1"/>
    <col min="12858" max="12858" width="2.85546875" style="92" customWidth="1"/>
    <col min="12859" max="12859" width="1.85546875" style="92" customWidth="1"/>
    <col min="12860" max="12860" width="2.85546875" style="92" customWidth="1"/>
    <col min="12861" max="12861" width="1.5703125" style="92" customWidth="1"/>
    <col min="12862" max="12868" width="2.85546875" style="92" customWidth="1"/>
    <col min="12869" max="13056" width="12.5703125" style="92"/>
    <col min="13057" max="13057" width="4.5703125" style="92" customWidth="1"/>
    <col min="13058" max="13109" width="2.85546875" style="92" customWidth="1"/>
    <col min="13110" max="13110" width="1.5703125" style="92" customWidth="1"/>
    <col min="13111" max="13112" width="2.85546875" style="92" customWidth="1"/>
    <col min="13113" max="13113" width="2" style="92" customWidth="1"/>
    <col min="13114" max="13114" width="2.85546875" style="92" customWidth="1"/>
    <col min="13115" max="13115" width="1.85546875" style="92" customWidth="1"/>
    <col min="13116" max="13116" width="2.85546875" style="92" customWidth="1"/>
    <col min="13117" max="13117" width="1.5703125" style="92" customWidth="1"/>
    <col min="13118" max="13124" width="2.85546875" style="92" customWidth="1"/>
    <col min="13125" max="13312" width="12.5703125" style="92"/>
    <col min="13313" max="13313" width="4.5703125" style="92" customWidth="1"/>
    <col min="13314" max="13365" width="2.85546875" style="92" customWidth="1"/>
    <col min="13366" max="13366" width="1.5703125" style="92" customWidth="1"/>
    <col min="13367" max="13368" width="2.85546875" style="92" customWidth="1"/>
    <col min="13369" max="13369" width="2" style="92" customWidth="1"/>
    <col min="13370" max="13370" width="2.85546875" style="92" customWidth="1"/>
    <col min="13371" max="13371" width="1.85546875" style="92" customWidth="1"/>
    <col min="13372" max="13372" width="2.85546875" style="92" customWidth="1"/>
    <col min="13373" max="13373" width="1.5703125" style="92" customWidth="1"/>
    <col min="13374" max="13380" width="2.85546875" style="92" customWidth="1"/>
    <col min="13381" max="13568" width="12.5703125" style="92"/>
    <col min="13569" max="13569" width="4.5703125" style="92" customWidth="1"/>
    <col min="13570" max="13621" width="2.85546875" style="92" customWidth="1"/>
    <col min="13622" max="13622" width="1.5703125" style="92" customWidth="1"/>
    <col min="13623" max="13624" width="2.85546875" style="92" customWidth="1"/>
    <col min="13625" max="13625" width="2" style="92" customWidth="1"/>
    <col min="13626" max="13626" width="2.85546875" style="92" customWidth="1"/>
    <col min="13627" max="13627" width="1.85546875" style="92" customWidth="1"/>
    <col min="13628" max="13628" width="2.85546875" style="92" customWidth="1"/>
    <col min="13629" max="13629" width="1.5703125" style="92" customWidth="1"/>
    <col min="13630" max="13636" width="2.85546875" style="92" customWidth="1"/>
    <col min="13637" max="13824" width="12.5703125" style="92"/>
    <col min="13825" max="13825" width="4.5703125" style="92" customWidth="1"/>
    <col min="13826" max="13877" width="2.85546875" style="92" customWidth="1"/>
    <col min="13878" max="13878" width="1.5703125" style="92" customWidth="1"/>
    <col min="13879" max="13880" width="2.85546875" style="92" customWidth="1"/>
    <col min="13881" max="13881" width="2" style="92" customWidth="1"/>
    <col min="13882" max="13882" width="2.85546875" style="92" customWidth="1"/>
    <col min="13883" max="13883" width="1.85546875" style="92" customWidth="1"/>
    <col min="13884" max="13884" width="2.85546875" style="92" customWidth="1"/>
    <col min="13885" max="13885" width="1.5703125" style="92" customWidth="1"/>
    <col min="13886" max="13892" width="2.85546875" style="92" customWidth="1"/>
    <col min="13893" max="14080" width="12.5703125" style="92"/>
    <col min="14081" max="14081" width="4.5703125" style="92" customWidth="1"/>
    <col min="14082" max="14133" width="2.85546875" style="92" customWidth="1"/>
    <col min="14134" max="14134" width="1.5703125" style="92" customWidth="1"/>
    <col min="14135" max="14136" width="2.85546875" style="92" customWidth="1"/>
    <col min="14137" max="14137" width="2" style="92" customWidth="1"/>
    <col min="14138" max="14138" width="2.85546875" style="92" customWidth="1"/>
    <col min="14139" max="14139" width="1.85546875" style="92" customWidth="1"/>
    <col min="14140" max="14140" width="2.85546875" style="92" customWidth="1"/>
    <col min="14141" max="14141" width="1.5703125" style="92" customWidth="1"/>
    <col min="14142" max="14148" width="2.85546875" style="92" customWidth="1"/>
    <col min="14149" max="14336" width="12.5703125" style="92"/>
    <col min="14337" max="14337" width="4.5703125" style="92" customWidth="1"/>
    <col min="14338" max="14389" width="2.85546875" style="92" customWidth="1"/>
    <col min="14390" max="14390" width="1.5703125" style="92" customWidth="1"/>
    <col min="14391" max="14392" width="2.85546875" style="92" customWidth="1"/>
    <col min="14393" max="14393" width="2" style="92" customWidth="1"/>
    <col min="14394" max="14394" width="2.85546875" style="92" customWidth="1"/>
    <col min="14395" max="14395" width="1.85546875" style="92" customWidth="1"/>
    <col min="14396" max="14396" width="2.85546875" style="92" customWidth="1"/>
    <col min="14397" max="14397" width="1.5703125" style="92" customWidth="1"/>
    <col min="14398" max="14404" width="2.85546875" style="92" customWidth="1"/>
    <col min="14405" max="14592" width="12.5703125" style="92"/>
    <col min="14593" max="14593" width="4.5703125" style="92" customWidth="1"/>
    <col min="14594" max="14645" width="2.85546875" style="92" customWidth="1"/>
    <col min="14646" max="14646" width="1.5703125" style="92" customWidth="1"/>
    <col min="14647" max="14648" width="2.85546875" style="92" customWidth="1"/>
    <col min="14649" max="14649" width="2" style="92" customWidth="1"/>
    <col min="14650" max="14650" width="2.85546875" style="92" customWidth="1"/>
    <col min="14651" max="14651" width="1.85546875" style="92" customWidth="1"/>
    <col min="14652" max="14652" width="2.85546875" style="92" customWidth="1"/>
    <col min="14653" max="14653" width="1.5703125" style="92" customWidth="1"/>
    <col min="14654" max="14660" width="2.85546875" style="92" customWidth="1"/>
    <col min="14661" max="14848" width="12.5703125" style="92"/>
    <col min="14849" max="14849" width="4.5703125" style="92" customWidth="1"/>
    <col min="14850" max="14901" width="2.85546875" style="92" customWidth="1"/>
    <col min="14902" max="14902" width="1.5703125" style="92" customWidth="1"/>
    <col min="14903" max="14904" width="2.85546875" style="92" customWidth="1"/>
    <col min="14905" max="14905" width="2" style="92" customWidth="1"/>
    <col min="14906" max="14906" width="2.85546875" style="92" customWidth="1"/>
    <col min="14907" max="14907" width="1.85546875" style="92" customWidth="1"/>
    <col min="14908" max="14908" width="2.85546875" style="92" customWidth="1"/>
    <col min="14909" max="14909" width="1.5703125" style="92" customWidth="1"/>
    <col min="14910" max="14916" width="2.85546875" style="92" customWidth="1"/>
    <col min="14917" max="15104" width="12.5703125" style="92"/>
    <col min="15105" max="15105" width="4.5703125" style="92" customWidth="1"/>
    <col min="15106" max="15157" width="2.85546875" style="92" customWidth="1"/>
    <col min="15158" max="15158" width="1.5703125" style="92" customWidth="1"/>
    <col min="15159" max="15160" width="2.85546875" style="92" customWidth="1"/>
    <col min="15161" max="15161" width="2" style="92" customWidth="1"/>
    <col min="15162" max="15162" width="2.85546875" style="92" customWidth="1"/>
    <col min="15163" max="15163" width="1.85546875" style="92" customWidth="1"/>
    <col min="15164" max="15164" width="2.85546875" style="92" customWidth="1"/>
    <col min="15165" max="15165" width="1.5703125" style="92" customWidth="1"/>
    <col min="15166" max="15172" width="2.85546875" style="92" customWidth="1"/>
    <col min="15173" max="15360" width="12.5703125" style="92"/>
    <col min="15361" max="15361" width="4.5703125" style="92" customWidth="1"/>
    <col min="15362" max="15413" width="2.85546875" style="92" customWidth="1"/>
    <col min="15414" max="15414" width="1.5703125" style="92" customWidth="1"/>
    <col min="15415" max="15416" width="2.85546875" style="92" customWidth="1"/>
    <col min="15417" max="15417" width="2" style="92" customWidth="1"/>
    <col min="15418" max="15418" width="2.85546875" style="92" customWidth="1"/>
    <col min="15419" max="15419" width="1.85546875" style="92" customWidth="1"/>
    <col min="15420" max="15420" width="2.85546875" style="92" customWidth="1"/>
    <col min="15421" max="15421" width="1.5703125" style="92" customWidth="1"/>
    <col min="15422" max="15428" width="2.85546875" style="92" customWidth="1"/>
    <col min="15429" max="15616" width="12.5703125" style="92"/>
    <col min="15617" max="15617" width="4.5703125" style="92" customWidth="1"/>
    <col min="15618" max="15669" width="2.85546875" style="92" customWidth="1"/>
    <col min="15670" max="15670" width="1.5703125" style="92" customWidth="1"/>
    <col min="15671" max="15672" width="2.85546875" style="92" customWidth="1"/>
    <col min="15673" max="15673" width="2" style="92" customWidth="1"/>
    <col min="15674" max="15674" width="2.85546875" style="92" customWidth="1"/>
    <col min="15675" max="15675" width="1.85546875" style="92" customWidth="1"/>
    <col min="15676" max="15676" width="2.85546875" style="92" customWidth="1"/>
    <col min="15677" max="15677" width="1.5703125" style="92" customWidth="1"/>
    <col min="15678" max="15684" width="2.85546875" style="92" customWidth="1"/>
    <col min="15685" max="15872" width="12.5703125" style="92"/>
    <col min="15873" max="15873" width="4.5703125" style="92" customWidth="1"/>
    <col min="15874" max="15925" width="2.85546875" style="92" customWidth="1"/>
    <col min="15926" max="15926" width="1.5703125" style="92" customWidth="1"/>
    <col min="15927" max="15928" width="2.85546875" style="92" customWidth="1"/>
    <col min="15929" max="15929" width="2" style="92" customWidth="1"/>
    <col min="15930" max="15930" width="2.85546875" style="92" customWidth="1"/>
    <col min="15931" max="15931" width="1.85546875" style="92" customWidth="1"/>
    <col min="15932" max="15932" width="2.85546875" style="92" customWidth="1"/>
    <col min="15933" max="15933" width="1.5703125" style="92" customWidth="1"/>
    <col min="15934" max="15940" width="2.85546875" style="92" customWidth="1"/>
    <col min="15941" max="16128" width="12.5703125" style="92"/>
    <col min="16129" max="16129" width="4.5703125" style="92" customWidth="1"/>
    <col min="16130" max="16181" width="2.85546875" style="92" customWidth="1"/>
    <col min="16182" max="16182" width="1.5703125" style="92" customWidth="1"/>
    <col min="16183" max="16184" width="2.85546875" style="92" customWidth="1"/>
    <col min="16185" max="16185" width="2" style="92" customWidth="1"/>
    <col min="16186" max="16186" width="2.85546875" style="92" customWidth="1"/>
    <col min="16187" max="16187" width="1.85546875" style="92" customWidth="1"/>
    <col min="16188" max="16188" width="2.85546875" style="92" customWidth="1"/>
    <col min="16189" max="16189" width="1.5703125" style="92" customWidth="1"/>
    <col min="16190" max="16196" width="2.85546875" style="92" customWidth="1"/>
    <col min="16197" max="16384" width="12.5703125" style="92"/>
  </cols>
  <sheetData>
    <row r="1" spans="1:69" ht="15" customHeight="1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174"/>
      <c r="AB1" s="96"/>
      <c r="AC1" s="96"/>
      <c r="AD1" s="96"/>
      <c r="AE1" s="96"/>
      <c r="AF1" s="96"/>
      <c r="AG1" s="96"/>
      <c r="AH1" s="96"/>
    </row>
    <row r="2" spans="1:69" ht="15" customHeight="1" x14ac:dyDescent="0.15">
      <c r="A2" s="281" t="s">
        <v>71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69" ht="15" customHeight="1" x14ac:dyDescent="0.15">
      <c r="A3" s="273" t="s">
        <v>72</v>
      </c>
      <c r="B3" s="273" t="s">
        <v>73</v>
      </c>
      <c r="C3" s="273"/>
      <c r="D3" s="273"/>
      <c r="E3" s="273"/>
      <c r="F3" s="283" t="s">
        <v>74</v>
      </c>
      <c r="G3" s="273" t="s">
        <v>75</v>
      </c>
      <c r="H3" s="273"/>
      <c r="I3" s="273"/>
      <c r="J3" s="283" t="s">
        <v>76</v>
      </c>
      <c r="K3" s="273" t="s">
        <v>77</v>
      </c>
      <c r="L3" s="273"/>
      <c r="M3" s="273"/>
      <c r="N3" s="170"/>
      <c r="O3" s="273" t="s">
        <v>78</v>
      </c>
      <c r="P3" s="273"/>
      <c r="Q3" s="273"/>
      <c r="R3" s="273"/>
      <c r="S3" s="283" t="s">
        <v>79</v>
      </c>
      <c r="T3" s="273" t="s">
        <v>80</v>
      </c>
      <c r="U3" s="273"/>
      <c r="V3" s="273"/>
      <c r="W3" s="283" t="s">
        <v>81</v>
      </c>
      <c r="X3" s="270" t="s">
        <v>82</v>
      </c>
      <c r="Y3" s="271"/>
      <c r="Z3" s="272"/>
      <c r="AA3" s="283" t="s">
        <v>297</v>
      </c>
      <c r="AB3" s="270" t="s">
        <v>83</v>
      </c>
      <c r="AC3" s="271"/>
      <c r="AD3" s="271"/>
      <c r="AE3" s="272"/>
      <c r="AF3" s="283" t="s">
        <v>84</v>
      </c>
      <c r="AG3" s="273" t="s">
        <v>85</v>
      </c>
      <c r="AH3" s="273"/>
      <c r="AI3" s="273"/>
      <c r="AJ3" s="283" t="s">
        <v>86</v>
      </c>
      <c r="AK3" s="273" t="s">
        <v>87</v>
      </c>
      <c r="AL3" s="273"/>
      <c r="AM3" s="273"/>
      <c r="AN3" s="273"/>
      <c r="AO3" s="270" t="s">
        <v>88</v>
      </c>
      <c r="AP3" s="271"/>
      <c r="AQ3" s="271"/>
      <c r="AR3" s="271"/>
      <c r="AS3" s="268" t="s">
        <v>277</v>
      </c>
      <c r="AT3" s="270" t="s">
        <v>278</v>
      </c>
      <c r="AU3" s="271"/>
      <c r="AV3" s="272"/>
      <c r="AW3" s="283" t="s">
        <v>89</v>
      </c>
      <c r="AX3" s="273" t="s">
        <v>90</v>
      </c>
      <c r="AY3" s="273"/>
      <c r="AZ3" s="273"/>
      <c r="BA3" s="273"/>
    </row>
    <row r="4" spans="1:69" ht="59.25" customHeight="1" x14ac:dyDescent="0.15">
      <c r="A4" s="273"/>
      <c r="B4" s="15" t="s">
        <v>91</v>
      </c>
      <c r="C4" s="15" t="s">
        <v>92</v>
      </c>
      <c r="D4" s="15" t="s">
        <v>93</v>
      </c>
      <c r="E4" s="15" t="s">
        <v>94</v>
      </c>
      <c r="F4" s="284"/>
      <c r="G4" s="15" t="s">
        <v>95</v>
      </c>
      <c r="H4" s="15" t="s">
        <v>96</v>
      </c>
      <c r="I4" s="15" t="s">
        <v>97</v>
      </c>
      <c r="J4" s="284"/>
      <c r="K4" s="15" t="s">
        <v>98</v>
      </c>
      <c r="L4" s="15" t="s">
        <v>99</v>
      </c>
      <c r="M4" s="15" t="s">
        <v>100</v>
      </c>
      <c r="N4" s="15" t="s">
        <v>101</v>
      </c>
      <c r="O4" s="15" t="s">
        <v>91</v>
      </c>
      <c r="P4" s="15" t="s">
        <v>92</v>
      </c>
      <c r="Q4" s="15" t="s">
        <v>93</v>
      </c>
      <c r="R4" s="15" t="s">
        <v>94</v>
      </c>
      <c r="S4" s="284"/>
      <c r="T4" s="15" t="s">
        <v>102</v>
      </c>
      <c r="U4" s="15" t="s">
        <v>103</v>
      </c>
      <c r="V4" s="15" t="s">
        <v>104</v>
      </c>
      <c r="W4" s="284"/>
      <c r="X4" s="15" t="s">
        <v>105</v>
      </c>
      <c r="Y4" s="15" t="s">
        <v>106</v>
      </c>
      <c r="Z4" s="15" t="s">
        <v>107</v>
      </c>
      <c r="AA4" s="284"/>
      <c r="AB4" s="15" t="s">
        <v>105</v>
      </c>
      <c r="AC4" s="15" t="s">
        <v>106</v>
      </c>
      <c r="AD4" s="15" t="s">
        <v>107</v>
      </c>
      <c r="AE4" s="15" t="s">
        <v>108</v>
      </c>
      <c r="AF4" s="284"/>
      <c r="AG4" s="15" t="s">
        <v>95</v>
      </c>
      <c r="AH4" s="15" t="s">
        <v>96</v>
      </c>
      <c r="AI4" s="15" t="s">
        <v>97</v>
      </c>
      <c r="AJ4" s="284"/>
      <c r="AK4" s="15" t="s">
        <v>109</v>
      </c>
      <c r="AL4" s="15" t="s">
        <v>110</v>
      </c>
      <c r="AM4" s="15" t="s">
        <v>111</v>
      </c>
      <c r="AN4" s="15" t="s">
        <v>112</v>
      </c>
      <c r="AO4" s="15" t="s">
        <v>91</v>
      </c>
      <c r="AP4" s="15" t="s">
        <v>92</v>
      </c>
      <c r="AQ4" s="15" t="s">
        <v>93</v>
      </c>
      <c r="AR4" s="15" t="s">
        <v>94</v>
      </c>
      <c r="AS4" s="269"/>
      <c r="AT4" s="15" t="s">
        <v>95</v>
      </c>
      <c r="AU4" s="15" t="s">
        <v>96</v>
      </c>
      <c r="AV4" s="15" t="s">
        <v>97</v>
      </c>
      <c r="AW4" s="284"/>
      <c r="AX4" s="15" t="s">
        <v>98</v>
      </c>
      <c r="AY4" s="15" t="s">
        <v>99</v>
      </c>
      <c r="AZ4" s="15" t="s">
        <v>100</v>
      </c>
      <c r="BA4" s="16" t="s">
        <v>113</v>
      </c>
    </row>
    <row r="5" spans="1:69" ht="15" customHeight="1" thickBot="1" x14ac:dyDescent="0.2">
      <c r="A5" s="282"/>
      <c r="B5" s="188" t="s">
        <v>114</v>
      </c>
      <c r="C5" s="188" t="s">
        <v>115</v>
      </c>
      <c r="D5" s="188" t="s">
        <v>116</v>
      </c>
      <c r="E5" s="188" t="s">
        <v>117</v>
      </c>
      <c r="F5" s="188" t="s">
        <v>118</v>
      </c>
      <c r="G5" s="188" t="s">
        <v>119</v>
      </c>
      <c r="H5" s="188" t="s">
        <v>120</v>
      </c>
      <c r="I5" s="188" t="s">
        <v>121</v>
      </c>
      <c r="J5" s="188" t="s">
        <v>122</v>
      </c>
      <c r="K5" s="188" t="s">
        <v>123</v>
      </c>
      <c r="L5" s="188" t="s">
        <v>124</v>
      </c>
      <c r="M5" s="188" t="s">
        <v>125</v>
      </c>
      <c r="N5" s="188" t="s">
        <v>126</v>
      </c>
      <c r="O5" s="188" t="s">
        <v>127</v>
      </c>
      <c r="P5" s="188" t="s">
        <v>128</v>
      </c>
      <c r="Q5" s="188" t="s">
        <v>129</v>
      </c>
      <c r="R5" s="188" t="s">
        <v>130</v>
      </c>
      <c r="S5" s="188" t="s">
        <v>131</v>
      </c>
      <c r="T5" s="188" t="s">
        <v>132</v>
      </c>
      <c r="U5" s="188" t="s">
        <v>133</v>
      </c>
      <c r="V5" s="188" t="s">
        <v>134</v>
      </c>
      <c r="W5" s="188" t="s">
        <v>135</v>
      </c>
      <c r="X5" s="188" t="s">
        <v>136</v>
      </c>
      <c r="Y5" s="188" t="s">
        <v>137</v>
      </c>
      <c r="Z5" s="188" t="s">
        <v>138</v>
      </c>
      <c r="AA5" s="184" t="s">
        <v>139</v>
      </c>
      <c r="AB5" s="188" t="s">
        <v>140</v>
      </c>
      <c r="AC5" s="188" t="s">
        <v>141</v>
      </c>
      <c r="AD5" s="188" t="s">
        <v>142</v>
      </c>
      <c r="AE5" s="188" t="s">
        <v>143</v>
      </c>
      <c r="AF5" s="188" t="s">
        <v>144</v>
      </c>
      <c r="AG5" s="188" t="s">
        <v>145</v>
      </c>
      <c r="AH5" s="188" t="s">
        <v>146</v>
      </c>
      <c r="AI5" s="188" t="s">
        <v>147</v>
      </c>
      <c r="AJ5" s="188" t="s">
        <v>148</v>
      </c>
      <c r="AK5" s="188" t="s">
        <v>149</v>
      </c>
      <c r="AL5" s="188" t="s">
        <v>150</v>
      </c>
      <c r="AM5" s="188" t="s">
        <v>151</v>
      </c>
      <c r="AN5" s="188" t="s">
        <v>152</v>
      </c>
      <c r="AO5" s="188" t="s">
        <v>153</v>
      </c>
      <c r="AP5" s="188" t="s">
        <v>154</v>
      </c>
      <c r="AQ5" s="188" t="s">
        <v>155</v>
      </c>
      <c r="AR5" s="188" t="s">
        <v>156</v>
      </c>
      <c r="AS5" s="189" t="s">
        <v>157</v>
      </c>
      <c r="AT5" s="188" t="s">
        <v>158</v>
      </c>
      <c r="AU5" s="188" t="s">
        <v>159</v>
      </c>
      <c r="AV5" s="188" t="s">
        <v>160</v>
      </c>
      <c r="AW5" s="188" t="s">
        <v>161</v>
      </c>
      <c r="AX5" s="188" t="s">
        <v>162</v>
      </c>
      <c r="AY5" s="188" t="s">
        <v>163</v>
      </c>
      <c r="AZ5" s="188" t="s">
        <v>164</v>
      </c>
      <c r="BA5" s="190" t="s">
        <v>165</v>
      </c>
    </row>
    <row r="6" spans="1:69" s="20" customFormat="1" ht="15" customHeight="1" x14ac:dyDescent="0.15">
      <c r="A6" s="173" t="s">
        <v>166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R6" s="102" t="s">
        <v>228</v>
      </c>
      <c r="S6" s="99" t="s">
        <v>169</v>
      </c>
      <c r="T6" s="99" t="s">
        <v>169</v>
      </c>
      <c r="U6" s="38"/>
      <c r="V6" s="38"/>
      <c r="W6" s="38"/>
      <c r="X6" s="38"/>
      <c r="Y6" s="38"/>
      <c r="Z6" s="38"/>
      <c r="AA6" s="196"/>
      <c r="AB6" s="38"/>
      <c r="AC6" s="38"/>
      <c r="AD6" s="38"/>
      <c r="AE6" s="38"/>
      <c r="AF6" s="38"/>
      <c r="AG6" s="38"/>
      <c r="AH6" s="38"/>
      <c r="AI6" s="38"/>
      <c r="AJ6" s="195"/>
      <c r="AK6" s="195"/>
      <c r="AL6" s="38"/>
      <c r="AM6" s="203"/>
      <c r="AN6" s="203"/>
      <c r="AO6" s="203"/>
      <c r="AP6" s="203"/>
      <c r="AQ6" s="193" t="s">
        <v>280</v>
      </c>
      <c r="AR6" s="193" t="s">
        <v>280</v>
      </c>
      <c r="AS6" s="102" t="s">
        <v>228</v>
      </c>
      <c r="AT6" s="102" t="s">
        <v>228</v>
      </c>
      <c r="AU6" s="99" t="s">
        <v>169</v>
      </c>
      <c r="AV6" s="99" t="s">
        <v>169</v>
      </c>
      <c r="AW6" s="99" t="s">
        <v>169</v>
      </c>
      <c r="AX6" s="99" t="s">
        <v>169</v>
      </c>
      <c r="AY6" s="99" t="s">
        <v>169</v>
      </c>
      <c r="AZ6" s="99" t="s">
        <v>169</v>
      </c>
      <c r="BA6" s="191" t="s">
        <v>169</v>
      </c>
      <c r="BB6" s="18"/>
      <c r="BC6" s="19"/>
      <c r="BD6" s="18"/>
      <c r="BE6" s="18"/>
      <c r="BF6" s="19"/>
      <c r="BG6" s="18"/>
      <c r="BH6" s="18"/>
      <c r="BI6" s="19"/>
      <c r="BJ6" s="18"/>
      <c r="BK6" s="18"/>
      <c r="BL6" s="19"/>
    </row>
    <row r="7" spans="1:69" s="20" customFormat="1" ht="15" customHeight="1" thickBot="1" x14ac:dyDescent="0.2">
      <c r="A7" s="173" t="s">
        <v>167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95"/>
      <c r="R7" s="102" t="s">
        <v>228</v>
      </c>
      <c r="S7" s="99" t="s">
        <v>169</v>
      </c>
      <c r="T7" s="99" t="s">
        <v>169</v>
      </c>
      <c r="U7" s="38"/>
      <c r="V7" s="38"/>
      <c r="W7" s="38"/>
      <c r="X7" s="38"/>
      <c r="Y7" s="38"/>
      <c r="Z7" s="38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204" t="s">
        <v>304</v>
      </c>
      <c r="AM7" s="194" t="s">
        <v>279</v>
      </c>
      <c r="AN7" s="194" t="s">
        <v>279</v>
      </c>
      <c r="AO7" s="194" t="s">
        <v>279</v>
      </c>
      <c r="AP7" s="194" t="s">
        <v>279</v>
      </c>
      <c r="AQ7" s="194" t="s">
        <v>279</v>
      </c>
      <c r="AR7" s="194" t="s">
        <v>279</v>
      </c>
      <c r="AS7" s="105" t="s">
        <v>228</v>
      </c>
      <c r="AT7" s="105" t="s">
        <v>228</v>
      </c>
      <c r="AU7" s="103" t="s">
        <v>169</v>
      </c>
      <c r="AV7" s="103" t="s">
        <v>169</v>
      </c>
      <c r="AW7" s="103" t="s">
        <v>169</v>
      </c>
      <c r="AX7" s="103" t="s">
        <v>169</v>
      </c>
      <c r="AY7" s="103" t="s">
        <v>169</v>
      </c>
      <c r="AZ7" s="103" t="s">
        <v>169</v>
      </c>
      <c r="BA7" s="192" t="s">
        <v>169</v>
      </c>
      <c r="BB7" s="18"/>
      <c r="BC7" s="19"/>
      <c r="BD7" s="18"/>
      <c r="BE7" s="18"/>
      <c r="BF7" s="19"/>
      <c r="BG7" s="18"/>
      <c r="BH7" s="18"/>
      <c r="BI7" s="19"/>
      <c r="BJ7" s="18"/>
      <c r="BK7" s="18"/>
      <c r="BL7" s="19"/>
    </row>
    <row r="8" spans="1:69" s="20" customFormat="1" ht="15" customHeight="1" thickBot="1" x14ac:dyDescent="0.2">
      <c r="A8" s="185" t="s">
        <v>168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 t="s">
        <v>228</v>
      </c>
      <c r="Q8" s="103" t="s">
        <v>169</v>
      </c>
      <c r="R8" s="103" t="s">
        <v>169</v>
      </c>
      <c r="S8" s="106" t="s">
        <v>229</v>
      </c>
      <c r="T8" s="106" t="s">
        <v>229</v>
      </c>
      <c r="U8" s="106" t="s">
        <v>229</v>
      </c>
      <c r="V8" s="106" t="s">
        <v>229</v>
      </c>
      <c r="W8" s="107" t="s">
        <v>172</v>
      </c>
      <c r="X8" s="107" t="s">
        <v>172</v>
      </c>
      <c r="Y8" s="199" t="s">
        <v>173</v>
      </c>
      <c r="Z8" s="197" t="s">
        <v>174</v>
      </c>
      <c r="AA8" s="221" t="s">
        <v>174</v>
      </c>
      <c r="AB8" s="186" t="s">
        <v>174</v>
      </c>
      <c r="AC8" s="187" t="s">
        <v>174</v>
      </c>
      <c r="AD8" s="187" t="s">
        <v>174</v>
      </c>
      <c r="AE8" s="187" t="s">
        <v>174</v>
      </c>
      <c r="AF8" s="187" t="s">
        <v>174</v>
      </c>
      <c r="AG8" s="187" t="s">
        <v>174</v>
      </c>
      <c r="AH8" s="187" t="s">
        <v>174</v>
      </c>
      <c r="AI8" s="187" t="s">
        <v>174</v>
      </c>
      <c r="AJ8" s="187" t="s">
        <v>174</v>
      </c>
      <c r="AK8" s="187" t="s">
        <v>174</v>
      </c>
      <c r="AL8" s="187" t="s">
        <v>174</v>
      </c>
      <c r="AM8" s="187" t="s">
        <v>174</v>
      </c>
      <c r="AN8" s="187" t="s">
        <v>174</v>
      </c>
      <c r="AO8" s="187" t="s">
        <v>174</v>
      </c>
      <c r="AP8" s="187" t="s">
        <v>174</v>
      </c>
      <c r="AQ8" s="187" t="s">
        <v>174</v>
      </c>
      <c r="AR8" s="187" t="s">
        <v>174</v>
      </c>
      <c r="AS8" s="187" t="s">
        <v>174</v>
      </c>
      <c r="AT8" s="187" t="s">
        <v>174</v>
      </c>
      <c r="AU8" s="187" t="s">
        <v>174</v>
      </c>
      <c r="AV8" s="187" t="s">
        <v>174</v>
      </c>
      <c r="AW8" s="187" t="s">
        <v>174</v>
      </c>
      <c r="AX8" s="187" t="s">
        <v>174</v>
      </c>
      <c r="AY8" s="187" t="s">
        <v>174</v>
      </c>
      <c r="AZ8" s="187" t="s">
        <v>174</v>
      </c>
      <c r="BA8" s="187" t="s">
        <v>174</v>
      </c>
      <c r="BB8" s="18"/>
      <c r="BC8" s="19"/>
      <c r="BD8" s="18"/>
      <c r="BE8" s="18"/>
      <c r="BF8" s="19"/>
      <c r="BG8" s="18"/>
      <c r="BH8" s="18"/>
      <c r="BI8" s="19"/>
      <c r="BJ8" s="18"/>
      <c r="BK8" s="18"/>
      <c r="BL8" s="19"/>
    </row>
    <row r="9" spans="1:69" s="90" customFormat="1" ht="15" customHeight="1" x14ac:dyDescent="0.15">
      <c r="A9" s="14"/>
      <c r="B9" s="14"/>
      <c r="C9" s="14"/>
      <c r="D9" s="14"/>
      <c r="E9" s="14"/>
      <c r="F9" s="14"/>
      <c r="G9" s="93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14"/>
      <c r="S9" s="14"/>
      <c r="T9" s="14"/>
      <c r="U9" s="91"/>
      <c r="V9" s="14"/>
      <c r="W9" s="14"/>
      <c r="X9" s="14"/>
      <c r="Y9" s="93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14"/>
      <c r="AR9" s="93"/>
      <c r="AS9" s="93"/>
      <c r="AT9" s="285"/>
      <c r="AU9" s="285"/>
      <c r="AV9" s="285"/>
      <c r="AW9" s="285"/>
      <c r="AX9" s="285"/>
      <c r="AY9" s="285"/>
      <c r="AZ9" s="285"/>
      <c r="BA9" s="285"/>
      <c r="BB9" s="285"/>
      <c r="BC9" s="14"/>
      <c r="BD9" s="91"/>
      <c r="BE9" s="91"/>
      <c r="BF9" s="14"/>
      <c r="BG9" s="91"/>
      <c r="BH9" s="91"/>
      <c r="BI9" s="14"/>
      <c r="BJ9" s="91"/>
      <c r="BK9" s="91"/>
      <c r="BL9" s="14"/>
    </row>
    <row r="10" spans="1:69" customFormat="1" ht="15" customHeight="1" x14ac:dyDescent="0.25">
      <c r="A10" s="288" t="s">
        <v>230</v>
      </c>
      <c r="B10" s="288"/>
      <c r="C10" s="288"/>
      <c r="D10" s="288"/>
      <c r="E10" s="288"/>
      <c r="F10" s="288"/>
      <c r="G10" s="108"/>
      <c r="H10" s="285" t="s">
        <v>231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96"/>
      <c r="Y10" s="100" t="s">
        <v>170</v>
      </c>
      <c r="Z10" s="289" t="s">
        <v>232</v>
      </c>
      <c r="AA10" s="289"/>
      <c r="AB10" s="289"/>
      <c r="AC10" s="289"/>
      <c r="AD10" s="289"/>
      <c r="AE10" s="289"/>
      <c r="AF10" s="289"/>
      <c r="AG10" s="96"/>
      <c r="AH10" s="96"/>
      <c r="AI10" s="96"/>
      <c r="AJ10" s="96"/>
      <c r="AK10" s="96"/>
      <c r="AL10" s="96"/>
      <c r="AM10" s="96"/>
      <c r="AN10" s="96"/>
      <c r="AO10" s="109"/>
      <c r="AP10" s="96"/>
      <c r="AQ10" s="96"/>
      <c r="AR10" s="39" t="s">
        <v>172</v>
      </c>
      <c r="AS10" s="110"/>
      <c r="AT10" s="290" t="s">
        <v>233</v>
      </c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</row>
    <row r="11" spans="1:69" customFormat="1" ht="15" customHeight="1" x14ac:dyDescent="0.2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174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19"/>
      <c r="AT11" s="19"/>
      <c r="AU11" s="19"/>
      <c r="AV11" s="19"/>
      <c r="AW11" s="19"/>
      <c r="AX11" s="19"/>
      <c r="AY11" s="19"/>
      <c r="AZ11" s="19"/>
      <c r="BA11" s="19"/>
      <c r="BB11" s="18"/>
      <c r="BC11" s="18"/>
      <c r="BD11" s="19"/>
      <c r="BE11" s="18"/>
      <c r="BF11" s="18"/>
      <c r="BG11" s="19"/>
      <c r="BH11" s="18"/>
      <c r="BI11" s="18"/>
      <c r="BJ11" s="19"/>
      <c r="BK11" s="18"/>
      <c r="BL11" s="18"/>
      <c r="BM11" s="19"/>
    </row>
    <row r="12" spans="1:69" customFormat="1" ht="15" customHeight="1" x14ac:dyDescent="0.25">
      <c r="A12" s="96"/>
      <c r="B12" s="96"/>
      <c r="C12" s="96"/>
      <c r="D12" s="96"/>
      <c r="E12" s="96"/>
      <c r="F12" s="96"/>
      <c r="G12" s="201" t="s">
        <v>228</v>
      </c>
      <c r="H12" s="285" t="s">
        <v>234</v>
      </c>
      <c r="I12" s="285"/>
      <c r="J12" s="285"/>
      <c r="K12" s="285"/>
      <c r="L12" s="285"/>
      <c r="M12" s="285"/>
      <c r="N12" s="285"/>
      <c r="O12" s="285"/>
      <c r="P12" s="285"/>
      <c r="Q12" s="285"/>
      <c r="R12" s="96"/>
      <c r="S12" s="96"/>
      <c r="T12" s="96"/>
      <c r="U12" s="17"/>
      <c r="V12" s="96"/>
      <c r="W12" s="96"/>
      <c r="X12" s="96"/>
      <c r="Y12" s="101" t="s">
        <v>171</v>
      </c>
      <c r="Z12" s="285" t="s">
        <v>235</v>
      </c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96"/>
      <c r="AR12" s="111" t="s">
        <v>173</v>
      </c>
      <c r="AS12" s="110"/>
      <c r="AT12" s="290" t="s">
        <v>236</v>
      </c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18"/>
      <c r="BI12" s="18"/>
      <c r="BJ12" s="19"/>
      <c r="BK12" s="18"/>
      <c r="BL12" s="18"/>
      <c r="BM12" s="19"/>
      <c r="BN12" s="92"/>
      <c r="BO12" s="92"/>
      <c r="BP12" s="92"/>
      <c r="BQ12" s="92"/>
    </row>
    <row r="13" spans="1:69" customFormat="1" ht="15" customHeight="1" x14ac:dyDescent="0.25">
      <c r="A13" s="96"/>
      <c r="B13" s="96"/>
      <c r="C13" s="96"/>
      <c r="D13" s="96"/>
      <c r="E13" s="96"/>
      <c r="F13" s="96"/>
      <c r="G13" s="200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96"/>
      <c r="S13" s="96"/>
      <c r="T13" s="96"/>
      <c r="U13" s="96"/>
      <c r="V13" s="96"/>
      <c r="W13" s="96"/>
      <c r="X13" s="96"/>
      <c r="Y13" s="96"/>
      <c r="Z13" s="96"/>
      <c r="AA13" s="174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19"/>
      <c r="AT13" s="19"/>
      <c r="AU13" s="19"/>
      <c r="AV13" s="19"/>
      <c r="AW13" s="19"/>
      <c r="AX13" s="19"/>
      <c r="AY13" s="19"/>
      <c r="AZ13" s="19"/>
      <c r="BA13" s="19"/>
      <c r="BB13" s="18"/>
      <c r="BC13" s="18"/>
      <c r="BD13" s="19"/>
      <c r="BE13" s="18"/>
      <c r="BF13" s="18"/>
      <c r="BG13" s="19"/>
      <c r="BH13" s="18"/>
      <c r="BI13" s="18"/>
      <c r="BJ13" s="19"/>
      <c r="BK13" s="18"/>
      <c r="BL13" s="18"/>
      <c r="BM13" s="19"/>
      <c r="BN13" s="92"/>
      <c r="BO13" s="92"/>
      <c r="BP13" s="92"/>
      <c r="BQ13" s="92"/>
    </row>
    <row r="14" spans="1:69" customFormat="1" ht="15" customHeight="1" x14ac:dyDescent="0.25">
      <c r="A14" s="96"/>
      <c r="B14" s="96"/>
      <c r="C14" s="96"/>
      <c r="D14" s="96"/>
      <c r="E14" s="96"/>
      <c r="F14" s="96"/>
      <c r="G14" s="99" t="s">
        <v>169</v>
      </c>
      <c r="H14" s="285" t="s">
        <v>237</v>
      </c>
      <c r="I14" s="285"/>
      <c r="J14" s="285"/>
      <c r="K14" s="285"/>
      <c r="L14" s="285"/>
      <c r="M14" s="285"/>
      <c r="N14" s="285"/>
      <c r="O14" s="285"/>
      <c r="P14" s="285"/>
      <c r="Q14" s="285"/>
      <c r="R14" s="96"/>
      <c r="S14" s="96"/>
      <c r="T14" s="96"/>
      <c r="U14" s="17"/>
      <c r="V14" s="96"/>
      <c r="W14" s="96"/>
      <c r="X14" s="96"/>
      <c r="Y14" s="112" t="s">
        <v>229</v>
      </c>
      <c r="Z14" s="285" t="s">
        <v>238</v>
      </c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96"/>
      <c r="AR14" s="113" t="s">
        <v>239</v>
      </c>
      <c r="AS14" s="114"/>
      <c r="AT14" s="286" t="s">
        <v>240</v>
      </c>
      <c r="AU14" s="286"/>
      <c r="AV14" s="286"/>
      <c r="AW14" s="286"/>
      <c r="AX14" s="286"/>
      <c r="AY14" s="286"/>
      <c r="AZ14" s="286"/>
      <c r="BA14" s="286"/>
      <c r="BB14" s="286"/>
      <c r="BC14" s="286"/>
      <c r="BD14" s="19"/>
      <c r="BE14" s="18"/>
      <c r="BF14" s="18"/>
      <c r="BG14" s="19"/>
      <c r="BH14" s="18"/>
      <c r="BI14" s="18"/>
      <c r="BJ14" s="19"/>
      <c r="BK14" s="18"/>
      <c r="BL14" s="18"/>
      <c r="BM14" s="19"/>
      <c r="BN14" s="92"/>
      <c r="BO14" s="92"/>
      <c r="BP14" s="92"/>
      <c r="BQ14" s="92"/>
    </row>
    <row r="15" spans="1:69" ht="15" customHeight="1" x14ac:dyDescent="0.1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174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17"/>
      <c r="BB15" s="17"/>
      <c r="BC15" s="96"/>
      <c r="BD15" s="17"/>
      <c r="BE15" s="17"/>
      <c r="BF15" s="96"/>
      <c r="BG15" s="17"/>
      <c r="BH15" s="17"/>
      <c r="BI15" s="96"/>
      <c r="BJ15" s="17"/>
      <c r="BK15" s="17"/>
      <c r="BL15" s="96"/>
    </row>
    <row r="16" spans="1:69" ht="15" customHeight="1" x14ac:dyDescent="0.15">
      <c r="A16" s="287" t="s">
        <v>175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17"/>
      <c r="BC16" s="96"/>
      <c r="BD16" s="17"/>
      <c r="BE16" s="17"/>
      <c r="BF16" s="96"/>
      <c r="BG16" s="17"/>
      <c r="BH16" s="17"/>
      <c r="BI16" s="96"/>
      <c r="BJ16" s="17"/>
      <c r="BK16" s="17"/>
      <c r="BL16" s="96"/>
    </row>
    <row r="17" spans="1:68" ht="15" customHeight="1" x14ac:dyDescent="0.15">
      <c r="A17" s="287"/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</row>
    <row r="18" spans="1:68" ht="15" customHeight="1" x14ac:dyDescent="0.15">
      <c r="A18" s="273" t="s">
        <v>72</v>
      </c>
      <c r="B18" s="274" t="s">
        <v>176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 t="s">
        <v>177</v>
      </c>
      <c r="U18" s="274"/>
      <c r="V18" s="274"/>
      <c r="W18" s="274"/>
      <c r="X18" s="274"/>
      <c r="Y18" s="274"/>
      <c r="Z18" s="274"/>
      <c r="AA18" s="274"/>
      <c r="AB18" s="274"/>
      <c r="AC18" s="274" t="s">
        <v>178</v>
      </c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3" t="s">
        <v>61</v>
      </c>
      <c r="AY18" s="273"/>
      <c r="AZ18" s="273"/>
      <c r="BA18" s="273"/>
      <c r="BB18" s="273"/>
      <c r="BC18" s="273"/>
      <c r="BD18" s="274" t="s">
        <v>179</v>
      </c>
      <c r="BE18" s="274"/>
      <c r="BF18" s="274"/>
      <c r="BG18" s="274" t="s">
        <v>7</v>
      </c>
      <c r="BH18" s="274"/>
      <c r="BI18" s="274"/>
      <c r="BJ18" s="276"/>
      <c r="BK18" s="276"/>
      <c r="BL18" s="276"/>
      <c r="BM18" s="276"/>
      <c r="BN18" s="277"/>
      <c r="BO18" s="277"/>
      <c r="BP18" s="277"/>
    </row>
    <row r="19" spans="1:68" ht="35.25" customHeight="1" x14ac:dyDescent="0.15">
      <c r="A19" s="273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 t="s">
        <v>53</v>
      </c>
      <c r="AD19" s="274"/>
      <c r="AE19" s="274"/>
      <c r="AF19" s="274"/>
      <c r="AG19" s="274"/>
      <c r="AH19" s="274"/>
      <c r="AI19" s="274"/>
      <c r="AJ19" s="274" t="s">
        <v>180</v>
      </c>
      <c r="AK19" s="274"/>
      <c r="AL19" s="274"/>
      <c r="AM19" s="274"/>
      <c r="AN19" s="274"/>
      <c r="AO19" s="274"/>
      <c r="AP19" s="274"/>
      <c r="AQ19" s="274" t="s">
        <v>60</v>
      </c>
      <c r="AR19" s="274"/>
      <c r="AS19" s="274"/>
      <c r="AT19" s="274"/>
      <c r="AU19" s="274"/>
      <c r="AV19" s="274"/>
      <c r="AW19" s="274"/>
      <c r="AX19" s="274" t="s">
        <v>181</v>
      </c>
      <c r="AY19" s="274"/>
      <c r="AZ19" s="274"/>
      <c r="BA19" s="274" t="s">
        <v>182</v>
      </c>
      <c r="BB19" s="274"/>
      <c r="BC19" s="274"/>
      <c r="BD19" s="274"/>
      <c r="BE19" s="291"/>
      <c r="BF19" s="274"/>
      <c r="BG19" s="274"/>
      <c r="BH19" s="275"/>
      <c r="BI19" s="274"/>
      <c r="BJ19" s="276"/>
      <c r="BK19" s="275"/>
      <c r="BL19" s="275"/>
      <c r="BM19" s="276"/>
      <c r="BN19" s="277"/>
      <c r="BO19" s="275"/>
      <c r="BP19" s="277"/>
    </row>
    <row r="20" spans="1:68" ht="15" customHeight="1" x14ac:dyDescent="0.15">
      <c r="A20" s="273"/>
      <c r="B20" s="274" t="s">
        <v>7</v>
      </c>
      <c r="C20" s="274"/>
      <c r="D20" s="274"/>
      <c r="E20" s="274"/>
      <c r="F20" s="274"/>
      <c r="G20" s="274"/>
      <c r="H20" s="274" t="s">
        <v>183</v>
      </c>
      <c r="I20" s="274"/>
      <c r="J20" s="274"/>
      <c r="K20" s="274"/>
      <c r="L20" s="274"/>
      <c r="M20" s="274"/>
      <c r="N20" s="274" t="s">
        <v>184</v>
      </c>
      <c r="O20" s="274"/>
      <c r="P20" s="274"/>
      <c r="Q20" s="274"/>
      <c r="R20" s="274"/>
      <c r="S20" s="274"/>
      <c r="T20" s="274" t="s">
        <v>7</v>
      </c>
      <c r="U20" s="274"/>
      <c r="V20" s="274"/>
      <c r="W20" s="274" t="s">
        <v>183</v>
      </c>
      <c r="X20" s="274"/>
      <c r="Y20" s="274"/>
      <c r="Z20" s="274" t="s">
        <v>184</v>
      </c>
      <c r="AA20" s="274"/>
      <c r="AB20" s="274"/>
      <c r="AC20" s="274" t="s">
        <v>7</v>
      </c>
      <c r="AD20" s="274"/>
      <c r="AE20" s="274"/>
      <c r="AF20" s="274" t="s">
        <v>183</v>
      </c>
      <c r="AG20" s="274"/>
      <c r="AH20" s="274" t="s">
        <v>184</v>
      </c>
      <c r="AI20" s="274"/>
      <c r="AJ20" s="274" t="s">
        <v>7</v>
      </c>
      <c r="AK20" s="274"/>
      <c r="AL20" s="274"/>
      <c r="AM20" s="274" t="s">
        <v>183</v>
      </c>
      <c r="AN20" s="274"/>
      <c r="AO20" s="274" t="s">
        <v>184</v>
      </c>
      <c r="AP20" s="274"/>
      <c r="AQ20" s="274" t="s">
        <v>7</v>
      </c>
      <c r="AR20" s="274"/>
      <c r="AS20" s="274"/>
      <c r="AT20" s="274" t="s">
        <v>183</v>
      </c>
      <c r="AU20" s="274"/>
      <c r="AV20" s="274" t="s">
        <v>184</v>
      </c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6"/>
      <c r="BK20" s="275"/>
      <c r="BL20" s="275"/>
      <c r="BM20" s="276"/>
      <c r="BN20" s="277"/>
      <c r="BO20" s="275"/>
      <c r="BP20" s="277"/>
    </row>
    <row r="21" spans="1:68" ht="23.25" customHeight="1" x14ac:dyDescent="0.15">
      <c r="A21" s="273"/>
      <c r="B21" s="278" t="s">
        <v>185</v>
      </c>
      <c r="C21" s="278"/>
      <c r="D21" s="278"/>
      <c r="E21" s="292" t="s">
        <v>186</v>
      </c>
      <c r="F21" s="292"/>
      <c r="G21" s="292"/>
      <c r="H21" s="278" t="s">
        <v>185</v>
      </c>
      <c r="I21" s="278"/>
      <c r="J21" s="278"/>
      <c r="K21" s="292" t="s">
        <v>186</v>
      </c>
      <c r="L21" s="292"/>
      <c r="M21" s="292"/>
      <c r="N21" s="278" t="s">
        <v>185</v>
      </c>
      <c r="O21" s="278"/>
      <c r="P21" s="278"/>
      <c r="Q21" s="292" t="s">
        <v>186</v>
      </c>
      <c r="R21" s="292"/>
      <c r="S21" s="292"/>
      <c r="T21" s="278" t="s">
        <v>185</v>
      </c>
      <c r="U21" s="278"/>
      <c r="V21" s="278"/>
      <c r="W21" s="278" t="s">
        <v>185</v>
      </c>
      <c r="X21" s="278"/>
      <c r="Y21" s="278"/>
      <c r="Z21" s="278" t="s">
        <v>185</v>
      </c>
      <c r="AA21" s="278"/>
      <c r="AB21" s="278"/>
      <c r="AC21" s="278" t="s">
        <v>185</v>
      </c>
      <c r="AD21" s="278"/>
      <c r="AE21" s="278"/>
      <c r="AF21" s="278" t="s">
        <v>185</v>
      </c>
      <c r="AG21" s="278"/>
      <c r="AH21" s="278" t="s">
        <v>185</v>
      </c>
      <c r="AI21" s="278"/>
      <c r="AJ21" s="278" t="s">
        <v>185</v>
      </c>
      <c r="AK21" s="278"/>
      <c r="AL21" s="278"/>
      <c r="AM21" s="278" t="s">
        <v>185</v>
      </c>
      <c r="AN21" s="278"/>
      <c r="AO21" s="278" t="s">
        <v>185</v>
      </c>
      <c r="AP21" s="278"/>
      <c r="AQ21" s="278" t="s">
        <v>185</v>
      </c>
      <c r="AR21" s="278"/>
      <c r="AS21" s="278"/>
      <c r="AT21" s="278" t="s">
        <v>185</v>
      </c>
      <c r="AU21" s="278"/>
      <c r="AV21" s="278" t="s">
        <v>185</v>
      </c>
      <c r="AW21" s="278"/>
      <c r="AX21" s="278" t="s">
        <v>185</v>
      </c>
      <c r="AY21" s="278"/>
      <c r="AZ21" s="278"/>
      <c r="BA21" s="278" t="s">
        <v>185</v>
      </c>
      <c r="BB21" s="278"/>
      <c r="BC21" s="278"/>
      <c r="BD21" s="278" t="s">
        <v>185</v>
      </c>
      <c r="BE21" s="278"/>
      <c r="BF21" s="278"/>
      <c r="BG21" s="278" t="s">
        <v>185</v>
      </c>
      <c r="BH21" s="278"/>
      <c r="BI21" s="278"/>
      <c r="BJ21" s="276"/>
      <c r="BK21" s="276"/>
      <c r="BL21" s="276"/>
      <c r="BM21" s="276"/>
      <c r="BN21" s="277"/>
      <c r="BO21" s="277"/>
      <c r="BP21" s="277"/>
    </row>
    <row r="22" spans="1:68" s="20" customFormat="1" ht="15" customHeight="1" x14ac:dyDescent="0.15">
      <c r="A22" s="94" t="s">
        <v>166</v>
      </c>
      <c r="B22" s="279">
        <f t="shared" ref="B22:B24" si="0">H22+N22</f>
        <v>38</v>
      </c>
      <c r="C22" s="279"/>
      <c r="D22" s="279"/>
      <c r="E22" s="279">
        <f>K22+Q22</f>
        <v>1368</v>
      </c>
      <c r="F22" s="279"/>
      <c r="G22" s="279"/>
      <c r="H22" s="279">
        <v>16</v>
      </c>
      <c r="I22" s="279"/>
      <c r="J22" s="279"/>
      <c r="K22" s="279">
        <f>H22*36</f>
        <v>576</v>
      </c>
      <c r="L22" s="279"/>
      <c r="M22" s="279"/>
      <c r="N22" s="279">
        <v>22</v>
      </c>
      <c r="O22" s="279"/>
      <c r="P22" s="279"/>
      <c r="Q22" s="279">
        <f t="shared" ref="Q22" si="1">N22*36</f>
        <v>792</v>
      </c>
      <c r="R22" s="279"/>
      <c r="S22" s="279"/>
      <c r="T22" s="279">
        <f t="shared" ref="T22:T24" si="2">W22+Z22</f>
        <v>3</v>
      </c>
      <c r="U22" s="279"/>
      <c r="V22" s="279"/>
      <c r="W22" s="279">
        <v>1</v>
      </c>
      <c r="X22" s="279"/>
      <c r="Y22" s="279"/>
      <c r="Z22" s="279">
        <v>2</v>
      </c>
      <c r="AA22" s="279"/>
      <c r="AB22" s="279"/>
      <c r="AC22" s="279">
        <f t="shared" ref="AC22:AC24" si="3">AF22+AH22</f>
        <v>0</v>
      </c>
      <c r="AD22" s="279"/>
      <c r="AE22" s="279"/>
      <c r="AF22" s="279"/>
      <c r="AG22" s="279"/>
      <c r="AH22" s="279"/>
      <c r="AI22" s="279"/>
      <c r="AJ22" s="279">
        <f t="shared" ref="AJ22:AJ24" si="4">AM22+AO22</f>
        <v>2</v>
      </c>
      <c r="AK22" s="279"/>
      <c r="AL22" s="279"/>
      <c r="AM22" s="279"/>
      <c r="AN22" s="279"/>
      <c r="AO22" s="279">
        <v>2</v>
      </c>
      <c r="AP22" s="279"/>
      <c r="AQ22" s="279">
        <f t="shared" ref="AQ22:AQ24" si="5">AT22+AV22</f>
        <v>0</v>
      </c>
      <c r="AR22" s="279"/>
      <c r="AS22" s="279"/>
      <c r="AT22" s="279"/>
      <c r="AU22" s="279"/>
      <c r="AV22" s="279"/>
      <c r="AW22" s="279"/>
      <c r="AX22" s="279"/>
      <c r="AY22" s="279"/>
      <c r="AZ22" s="279"/>
      <c r="BA22" s="279"/>
      <c r="BB22" s="279"/>
      <c r="BC22" s="279"/>
      <c r="BD22" s="279">
        <v>9</v>
      </c>
      <c r="BE22" s="279"/>
      <c r="BF22" s="279"/>
      <c r="BG22" s="280">
        <f>B22+T22+AC22+AJ22+AQ22+AX22+BA22+BD22</f>
        <v>52</v>
      </c>
      <c r="BH22" s="280"/>
      <c r="BI22" s="280"/>
      <c r="BJ22" s="267"/>
      <c r="BK22" s="267"/>
      <c r="BL22" s="267"/>
      <c r="BM22" s="267"/>
      <c r="BN22" s="267"/>
      <c r="BO22" s="267"/>
      <c r="BP22" s="267"/>
    </row>
    <row r="23" spans="1:68" s="20" customFormat="1" ht="15" customHeight="1" x14ac:dyDescent="0.15">
      <c r="A23" s="172" t="s">
        <v>167</v>
      </c>
      <c r="B23" s="279">
        <f t="shared" ref="B23" si="6">H23+N23</f>
        <v>33</v>
      </c>
      <c r="C23" s="279"/>
      <c r="D23" s="279"/>
      <c r="E23" s="279">
        <f t="shared" ref="E23:E24" si="7">K23+Q23</f>
        <v>1188</v>
      </c>
      <c r="F23" s="279"/>
      <c r="G23" s="279"/>
      <c r="H23" s="279">
        <v>16</v>
      </c>
      <c r="I23" s="279"/>
      <c r="J23" s="279"/>
      <c r="K23" s="279">
        <f>H23*36</f>
        <v>576</v>
      </c>
      <c r="L23" s="279"/>
      <c r="M23" s="279"/>
      <c r="N23" s="279">
        <v>17</v>
      </c>
      <c r="O23" s="279"/>
      <c r="P23" s="279"/>
      <c r="Q23" s="279">
        <f>N23*36</f>
        <v>612</v>
      </c>
      <c r="R23" s="279"/>
      <c r="S23" s="279"/>
      <c r="T23" s="279">
        <f t="shared" ref="T23" si="8">W23+Z23</f>
        <v>3</v>
      </c>
      <c r="U23" s="279"/>
      <c r="V23" s="279"/>
      <c r="W23" s="279">
        <v>1</v>
      </c>
      <c r="X23" s="279"/>
      <c r="Y23" s="279"/>
      <c r="Z23" s="279">
        <v>2</v>
      </c>
      <c r="AA23" s="279"/>
      <c r="AB23" s="279"/>
      <c r="AC23" s="279">
        <f t="shared" ref="AC23" si="9">AF23+AH23</f>
        <v>1</v>
      </c>
      <c r="AD23" s="279"/>
      <c r="AE23" s="279"/>
      <c r="AF23" s="279"/>
      <c r="AG23" s="279"/>
      <c r="AH23" s="279">
        <v>1</v>
      </c>
      <c r="AI23" s="279"/>
      <c r="AJ23" s="279">
        <f t="shared" ref="AJ23" si="10">AM23+AO23</f>
        <v>6</v>
      </c>
      <c r="AK23" s="279"/>
      <c r="AL23" s="279"/>
      <c r="AM23" s="279"/>
      <c r="AN23" s="279"/>
      <c r="AO23" s="279">
        <v>6</v>
      </c>
      <c r="AP23" s="279"/>
      <c r="AQ23" s="279">
        <f t="shared" ref="AQ23" si="11">AT23+AV23</f>
        <v>0</v>
      </c>
      <c r="AR23" s="279"/>
      <c r="AS23" s="279"/>
      <c r="AT23" s="279"/>
      <c r="AU23" s="279"/>
      <c r="AV23" s="279"/>
      <c r="AW23" s="279"/>
      <c r="AX23" s="279"/>
      <c r="AY23" s="279"/>
      <c r="AZ23" s="279"/>
      <c r="BA23" s="279"/>
      <c r="BB23" s="279"/>
      <c r="BC23" s="279"/>
      <c r="BD23" s="279">
        <v>9</v>
      </c>
      <c r="BE23" s="279"/>
      <c r="BF23" s="279"/>
      <c r="BG23" s="280">
        <f>B23+T23+AC23+AJ23+AQ23+AX23+BA23+BD23</f>
        <v>52</v>
      </c>
      <c r="BH23" s="280"/>
      <c r="BI23" s="280"/>
      <c r="BJ23" s="267"/>
      <c r="BK23" s="267"/>
      <c r="BL23" s="267"/>
      <c r="BM23" s="267"/>
      <c r="BN23" s="267"/>
      <c r="BO23" s="267"/>
      <c r="BP23" s="267"/>
    </row>
    <row r="24" spans="1:68" s="20" customFormat="1" ht="15" customHeight="1" x14ac:dyDescent="0.15">
      <c r="A24" s="220" t="s">
        <v>168</v>
      </c>
      <c r="B24" s="279">
        <f t="shared" si="0"/>
        <v>14</v>
      </c>
      <c r="C24" s="279"/>
      <c r="D24" s="279"/>
      <c r="E24" s="279">
        <f t="shared" si="7"/>
        <v>504</v>
      </c>
      <c r="F24" s="279"/>
      <c r="G24" s="279"/>
      <c r="H24" s="279">
        <v>14</v>
      </c>
      <c r="I24" s="279"/>
      <c r="J24" s="279"/>
      <c r="K24" s="279">
        <f>H24*36</f>
        <v>504</v>
      </c>
      <c r="L24" s="279"/>
      <c r="M24" s="279"/>
      <c r="N24" s="279"/>
      <c r="O24" s="279"/>
      <c r="P24" s="279"/>
      <c r="Q24" s="279">
        <f>N24*36</f>
        <v>0</v>
      </c>
      <c r="R24" s="279"/>
      <c r="S24" s="279"/>
      <c r="T24" s="279">
        <f t="shared" si="2"/>
        <v>1</v>
      </c>
      <c r="U24" s="279"/>
      <c r="V24" s="279"/>
      <c r="W24" s="279">
        <v>1</v>
      </c>
      <c r="X24" s="279"/>
      <c r="Y24" s="279"/>
      <c r="Z24" s="279"/>
      <c r="AA24" s="279"/>
      <c r="AB24" s="279"/>
      <c r="AC24" s="279">
        <f t="shared" si="3"/>
        <v>0</v>
      </c>
      <c r="AD24" s="279"/>
      <c r="AE24" s="279"/>
      <c r="AF24" s="279"/>
      <c r="AG24" s="279"/>
      <c r="AH24" s="279"/>
      <c r="AI24" s="279"/>
      <c r="AJ24" s="279">
        <f t="shared" si="4"/>
        <v>0</v>
      </c>
      <c r="AK24" s="279"/>
      <c r="AL24" s="279"/>
      <c r="AM24" s="279"/>
      <c r="AN24" s="279"/>
      <c r="AO24" s="279"/>
      <c r="AP24" s="279"/>
      <c r="AQ24" s="279">
        <f t="shared" si="5"/>
        <v>4</v>
      </c>
      <c r="AR24" s="279"/>
      <c r="AS24" s="279"/>
      <c r="AT24" s="279">
        <v>4</v>
      </c>
      <c r="AU24" s="279"/>
      <c r="AV24" s="279"/>
      <c r="AW24" s="279"/>
      <c r="AX24" s="279">
        <v>2</v>
      </c>
      <c r="AY24" s="279"/>
      <c r="AZ24" s="279"/>
      <c r="BA24" s="279">
        <v>1</v>
      </c>
      <c r="BB24" s="279"/>
      <c r="BC24" s="279"/>
      <c r="BD24" s="279">
        <v>2</v>
      </c>
      <c r="BE24" s="279"/>
      <c r="BF24" s="279"/>
      <c r="BG24" s="280">
        <f>B24+T24+AC24+AJ24+AQ24+AX24+BA24+BD24</f>
        <v>24</v>
      </c>
      <c r="BH24" s="280"/>
      <c r="BI24" s="280"/>
      <c r="BJ24" s="267"/>
      <c r="BK24" s="267"/>
      <c r="BL24" s="267"/>
      <c r="BM24" s="267"/>
      <c r="BN24" s="267"/>
      <c r="BO24" s="267"/>
      <c r="BP24" s="267"/>
    </row>
    <row r="25" spans="1:68" s="20" customFormat="1" ht="15" customHeight="1" x14ac:dyDescent="0.15">
      <c r="A25" s="95" t="s">
        <v>7</v>
      </c>
      <c r="B25" s="293">
        <f>SUM(B22:D24)</f>
        <v>85</v>
      </c>
      <c r="C25" s="293"/>
      <c r="D25" s="293"/>
      <c r="E25" s="293">
        <f>SUM(E22:G24)</f>
        <v>3060</v>
      </c>
      <c r="F25" s="293"/>
      <c r="G25" s="293"/>
      <c r="H25" s="293">
        <f>SUM(H22:J24)</f>
        <v>46</v>
      </c>
      <c r="I25" s="293"/>
      <c r="J25" s="293"/>
      <c r="K25" s="293">
        <f>SUM(K22:M24)</f>
        <v>1656</v>
      </c>
      <c r="L25" s="293"/>
      <c r="M25" s="293"/>
      <c r="N25" s="293"/>
      <c r="O25" s="293"/>
      <c r="P25" s="293"/>
      <c r="Q25" s="293">
        <f>SUM(Q22:S24)</f>
        <v>1404</v>
      </c>
      <c r="R25" s="293"/>
      <c r="S25" s="293"/>
      <c r="T25" s="293">
        <f>SUM(T22:V24)</f>
        <v>7</v>
      </c>
      <c r="U25" s="293"/>
      <c r="V25" s="293"/>
      <c r="W25" s="293">
        <f>SUM(W22:Y24)</f>
        <v>3</v>
      </c>
      <c r="X25" s="293"/>
      <c r="Y25" s="293"/>
      <c r="Z25" s="293">
        <f>SUM(Z22:AB24)</f>
        <v>4</v>
      </c>
      <c r="AA25" s="293"/>
      <c r="AB25" s="293"/>
      <c r="AC25" s="293">
        <f>SUM(AC22:AE24)</f>
        <v>1</v>
      </c>
      <c r="AD25" s="293"/>
      <c r="AE25" s="293"/>
      <c r="AF25" s="293">
        <f>SUM(AF22:AH24)</f>
        <v>1</v>
      </c>
      <c r="AG25" s="293"/>
      <c r="AH25" s="293"/>
      <c r="AI25" s="293">
        <f>SUM(AI22:AK24)</f>
        <v>8</v>
      </c>
      <c r="AJ25" s="293">
        <f>SUM(AJ22:AL24)</f>
        <v>8</v>
      </c>
      <c r="AK25" s="293"/>
      <c r="AL25" s="293">
        <f>SUM(AL22:AN24)</f>
        <v>0</v>
      </c>
      <c r="AM25" s="293"/>
      <c r="AN25" s="293"/>
      <c r="AO25" s="293"/>
      <c r="AP25" s="293"/>
      <c r="AQ25" s="293">
        <f>SUM(AQ22:AS24)</f>
        <v>4</v>
      </c>
      <c r="AR25" s="293">
        <f>SUM(AR22:AT24)</f>
        <v>4</v>
      </c>
      <c r="AS25" s="293"/>
      <c r="AT25" s="293"/>
      <c r="AU25" s="293">
        <f>SUM(AU22:AW24)</f>
        <v>0</v>
      </c>
      <c r="AV25" s="293"/>
      <c r="AW25" s="293"/>
      <c r="AX25" s="293">
        <f>SUM(AX22:AZ24)</f>
        <v>2</v>
      </c>
      <c r="AY25" s="293"/>
      <c r="AZ25" s="293"/>
      <c r="BA25" s="293">
        <f>SUM(BA22:BC24)</f>
        <v>1</v>
      </c>
      <c r="BB25" s="293"/>
      <c r="BC25" s="293"/>
      <c r="BD25" s="293">
        <f>SUM(BD22:BF24)</f>
        <v>20</v>
      </c>
      <c r="BE25" s="293"/>
      <c r="BF25" s="293"/>
      <c r="BG25" s="294">
        <f>SUM(BG22:BI24)</f>
        <v>128</v>
      </c>
      <c r="BH25" s="294"/>
      <c r="BI25" s="294"/>
      <c r="BJ25" s="267"/>
      <c r="BK25" s="267"/>
      <c r="BL25" s="267"/>
      <c r="BM25" s="267"/>
      <c r="BN25" s="267"/>
      <c r="BO25" s="267"/>
      <c r="BP25" s="267"/>
    </row>
    <row r="26" spans="1:68" ht="15" customHeight="1" x14ac:dyDescent="0.1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6"/>
      <c r="BG26" s="296"/>
      <c r="BH26" s="296"/>
      <c r="BI26" s="296"/>
      <c r="BJ26" s="296"/>
      <c r="BK26" s="296"/>
      <c r="BL26" s="296"/>
    </row>
  </sheetData>
  <mergeCells count="187">
    <mergeCell ref="BN25:BP25"/>
    <mergeCell ref="A26:BE26"/>
    <mergeCell ref="BF26:BL26"/>
    <mergeCell ref="AM25:AN25"/>
    <mergeCell ref="AO25:AP25"/>
    <mergeCell ref="AQ25:AS25"/>
    <mergeCell ref="AT25:AU25"/>
    <mergeCell ref="AV25:AW25"/>
    <mergeCell ref="AX25:AZ25"/>
    <mergeCell ref="W25:Y25"/>
    <mergeCell ref="Z25:AB25"/>
    <mergeCell ref="AC25:AE25"/>
    <mergeCell ref="AF25:AG25"/>
    <mergeCell ref="AH25:AI25"/>
    <mergeCell ref="AJ25:AL25"/>
    <mergeCell ref="BN24:BP24"/>
    <mergeCell ref="B25:D25"/>
    <mergeCell ref="E25:G25"/>
    <mergeCell ref="H25:J25"/>
    <mergeCell ref="K25:M25"/>
    <mergeCell ref="N25:P25"/>
    <mergeCell ref="Q25:S25"/>
    <mergeCell ref="T25:V25"/>
    <mergeCell ref="AQ24:AS24"/>
    <mergeCell ref="AT24:AU24"/>
    <mergeCell ref="AV24:AW24"/>
    <mergeCell ref="AX24:AZ24"/>
    <mergeCell ref="BA24:BC24"/>
    <mergeCell ref="BD24:BF24"/>
    <mergeCell ref="AC24:AE24"/>
    <mergeCell ref="AF24:AG24"/>
    <mergeCell ref="AH24:AI24"/>
    <mergeCell ref="AJ24:AL24"/>
    <mergeCell ref="AM24:AN24"/>
    <mergeCell ref="AO24:AP24"/>
    <mergeCell ref="BA25:BC25"/>
    <mergeCell ref="BD25:BF25"/>
    <mergeCell ref="BG25:BI25"/>
    <mergeCell ref="BJ25:BM25"/>
    <mergeCell ref="BG24:BI24"/>
    <mergeCell ref="BJ24:BM24"/>
    <mergeCell ref="AC23:AE23"/>
    <mergeCell ref="AF23:AG23"/>
    <mergeCell ref="AH23:AI23"/>
    <mergeCell ref="AJ23:AL23"/>
    <mergeCell ref="AM23:AN23"/>
    <mergeCell ref="AO23:AP23"/>
    <mergeCell ref="AQ23:AS23"/>
    <mergeCell ref="AT23:AU23"/>
    <mergeCell ref="AV23:AW23"/>
    <mergeCell ref="AX23:AZ23"/>
    <mergeCell ref="BA23:BC23"/>
    <mergeCell ref="BD23:BF23"/>
    <mergeCell ref="BG23:BI23"/>
    <mergeCell ref="BJ23:BM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M21:AN21"/>
    <mergeCell ref="AO21:AP21"/>
    <mergeCell ref="W21:Y21"/>
    <mergeCell ref="Z21:AB21"/>
    <mergeCell ref="AC21:AE21"/>
    <mergeCell ref="AF21:AG21"/>
    <mergeCell ref="AH21:AI21"/>
    <mergeCell ref="AJ21:AL21"/>
    <mergeCell ref="B22:D22"/>
    <mergeCell ref="E22:G22"/>
    <mergeCell ref="H22:J22"/>
    <mergeCell ref="K22:M22"/>
    <mergeCell ref="N22:P22"/>
    <mergeCell ref="W22:Y22"/>
    <mergeCell ref="Z22:AB22"/>
    <mergeCell ref="AC22:AE22"/>
    <mergeCell ref="AF22:AG22"/>
    <mergeCell ref="AJ22:AL22"/>
    <mergeCell ref="AM22:AN22"/>
    <mergeCell ref="AO22:AP22"/>
    <mergeCell ref="AH22:AI22"/>
    <mergeCell ref="Q22:S22"/>
    <mergeCell ref="T22:V22"/>
    <mergeCell ref="AM20:AN20"/>
    <mergeCell ref="AO20:AP20"/>
    <mergeCell ref="AQ20:AS20"/>
    <mergeCell ref="AT20:AU20"/>
    <mergeCell ref="AV20:AW20"/>
    <mergeCell ref="AC20:AE20"/>
    <mergeCell ref="AF20:AG20"/>
    <mergeCell ref="AH20:AI20"/>
    <mergeCell ref="AJ20:AL20"/>
    <mergeCell ref="A18:A21"/>
    <mergeCell ref="B18:S19"/>
    <mergeCell ref="T18:AB19"/>
    <mergeCell ref="AC18:AW18"/>
    <mergeCell ref="AX18:BC18"/>
    <mergeCell ref="BD18:BF20"/>
    <mergeCell ref="B20:G20"/>
    <mergeCell ref="H20:M20"/>
    <mergeCell ref="N20:S20"/>
    <mergeCell ref="T20:V20"/>
    <mergeCell ref="B21:D21"/>
    <mergeCell ref="E21:G21"/>
    <mergeCell ref="H21:J21"/>
    <mergeCell ref="K21:M21"/>
    <mergeCell ref="N21:P21"/>
    <mergeCell ref="Q21:S21"/>
    <mergeCell ref="T21:V21"/>
    <mergeCell ref="W20:Y20"/>
    <mergeCell ref="Z20:AB20"/>
    <mergeCell ref="AC19:AI19"/>
    <mergeCell ref="AJ19:AP19"/>
    <mergeCell ref="AQ19:AW19"/>
    <mergeCell ref="AX19:AZ20"/>
    <mergeCell ref="BA19:BC20"/>
    <mergeCell ref="H14:Q14"/>
    <mergeCell ref="Z14:AP14"/>
    <mergeCell ref="AT14:BC14"/>
    <mergeCell ref="A16:BA16"/>
    <mergeCell ref="A17:BL17"/>
    <mergeCell ref="A10:F10"/>
    <mergeCell ref="H10:W10"/>
    <mergeCell ref="Z10:AF10"/>
    <mergeCell ref="AT10:BM10"/>
    <mergeCell ref="H12:Q12"/>
    <mergeCell ref="Z12:AP12"/>
    <mergeCell ref="AT12:BG12"/>
    <mergeCell ref="H9:Q9"/>
    <mergeCell ref="Z9:AP9"/>
    <mergeCell ref="AT9:BB9"/>
    <mergeCell ref="AF3:AF4"/>
    <mergeCell ref="AG3:AI3"/>
    <mergeCell ref="AJ3:AJ4"/>
    <mergeCell ref="AK3:AN3"/>
    <mergeCell ref="S3:S4"/>
    <mergeCell ref="T3:V3"/>
    <mergeCell ref="W3:W4"/>
    <mergeCell ref="X3:Z3"/>
    <mergeCell ref="AA3:AA4"/>
    <mergeCell ref="A2:Q2"/>
    <mergeCell ref="A3:A5"/>
    <mergeCell ref="B3:E3"/>
    <mergeCell ref="F3:F4"/>
    <mergeCell ref="G3:I3"/>
    <mergeCell ref="J3:J4"/>
    <mergeCell ref="K3:M3"/>
    <mergeCell ref="O3:R3"/>
    <mergeCell ref="AW3:AW4"/>
    <mergeCell ref="AB3:AE3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BN23:BP23"/>
    <mergeCell ref="AS3:AS4"/>
    <mergeCell ref="AO3:AR3"/>
    <mergeCell ref="AT3:AV3"/>
    <mergeCell ref="AX3:BA3"/>
    <mergeCell ref="BG18:BI20"/>
    <mergeCell ref="BJ18:BM21"/>
    <mergeCell ref="BN18:BP21"/>
    <mergeCell ref="BA21:BC21"/>
    <mergeCell ref="BD21:BF21"/>
    <mergeCell ref="BG21:BI21"/>
    <mergeCell ref="AQ21:AS21"/>
    <mergeCell ref="AT21:AU21"/>
    <mergeCell ref="AV21:AW21"/>
    <mergeCell ref="AX21:AZ21"/>
    <mergeCell ref="AQ22:AS22"/>
    <mergeCell ref="AT22:AU22"/>
    <mergeCell ref="BN22:BP22"/>
    <mergeCell ref="AV22:AW22"/>
    <mergeCell ref="AX22:AZ22"/>
    <mergeCell ref="BA22:BC22"/>
    <mergeCell ref="BD22:BF22"/>
    <mergeCell ref="BG22:BI22"/>
    <mergeCell ref="BJ22:BM22"/>
  </mergeCells>
  <pageMargins left="0.74803149606299213" right="0.74803149606299213" top="0.98425196850393704" bottom="0.98425196850393704" header="0" footer="0"/>
  <pageSetup paperSize="9" scale="73" orientation="landscape" verticalDpi="0" r:id="rId1"/>
  <headerFooter alignWithMargins="0"/>
  <colBreaks count="1" manualBreakCount="1">
    <brk id="61" max="1048575" man="1"/>
  </colBreaks>
  <ignoredErrors>
    <ignoredError sqref="Q22:S25 K22:M25 B22:D24 T22:V25 W25:AA25 B25:J25 AC25:BF25 AC24:AS24 AU24 AX24:BF24 AB25 AC23:AG23 AC22:AG22 AJ22:AN22 AI23:AN23 AP22:BF22 AP23:BF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9"/>
  <sheetViews>
    <sheetView zoomScale="110" zoomScaleNormal="110" workbookViewId="0">
      <pane xSplit="2" ySplit="9" topLeftCell="C58" activePane="bottomRight" state="frozen"/>
      <selection pane="topRight" activeCell="C1" sqref="C1"/>
      <selection pane="bottomLeft" activeCell="A10" sqref="A10"/>
      <selection pane="bottomRight" activeCell="B53" sqref="B53"/>
    </sheetView>
  </sheetViews>
  <sheetFormatPr defaultRowHeight="12" x14ac:dyDescent="0.2"/>
  <cols>
    <col min="1" max="1" width="9" style="1" customWidth="1"/>
    <col min="2" max="2" width="48.85546875" style="28" customWidth="1"/>
    <col min="3" max="4" width="5.7109375" style="28" customWidth="1"/>
    <col min="5" max="5" width="5.7109375" style="119" customWidth="1"/>
    <col min="6" max="6" width="5.7109375" style="28" customWidth="1"/>
    <col min="7" max="9" width="5" style="5" customWidth="1"/>
    <col min="10" max="17" width="7.140625" style="5" customWidth="1"/>
    <col min="18" max="25" width="7.140625" style="12" customWidth="1"/>
    <col min="26" max="27" width="7.140625" style="13" customWidth="1"/>
    <col min="28" max="47" width="4.28515625" style="13" customWidth="1"/>
    <col min="48" max="49" width="9.140625" style="9"/>
    <col min="50" max="16384" width="9.140625" style="1"/>
  </cols>
  <sheetData>
    <row r="1" spans="1:49" ht="15" customHeight="1" x14ac:dyDescent="0.2">
      <c r="A1" s="315" t="s">
        <v>0</v>
      </c>
      <c r="B1" s="317" t="s">
        <v>1</v>
      </c>
      <c r="C1" s="328" t="s">
        <v>241</v>
      </c>
      <c r="D1" s="329"/>
      <c r="E1" s="334" t="s">
        <v>242</v>
      </c>
      <c r="F1" s="335"/>
      <c r="G1" s="319" t="s">
        <v>187</v>
      </c>
      <c r="H1" s="319"/>
      <c r="I1" s="319"/>
      <c r="J1" s="325" t="s">
        <v>188</v>
      </c>
      <c r="K1" s="321" t="s">
        <v>2</v>
      </c>
      <c r="L1" s="321"/>
      <c r="M1" s="321"/>
      <c r="N1" s="321"/>
      <c r="O1" s="321"/>
      <c r="P1" s="321"/>
      <c r="Q1" s="321"/>
      <c r="R1" s="314" t="s">
        <v>309</v>
      </c>
      <c r="S1" s="314"/>
      <c r="T1" s="314"/>
      <c r="U1" s="314"/>
      <c r="V1" s="314" t="s">
        <v>3</v>
      </c>
      <c r="W1" s="314"/>
      <c r="X1" s="314"/>
      <c r="Y1" s="314"/>
      <c r="Z1" s="314" t="s">
        <v>4</v>
      </c>
      <c r="AA1" s="314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9" ht="20.25" customHeight="1" x14ac:dyDescent="0.2">
      <c r="A2" s="316"/>
      <c r="B2" s="318"/>
      <c r="C2" s="330"/>
      <c r="D2" s="331"/>
      <c r="E2" s="336"/>
      <c r="F2" s="337"/>
      <c r="G2" s="320"/>
      <c r="H2" s="320"/>
      <c r="I2" s="320"/>
      <c r="J2" s="326"/>
      <c r="K2" s="322"/>
      <c r="L2" s="322"/>
      <c r="M2" s="322"/>
      <c r="N2" s="322"/>
      <c r="O2" s="322"/>
      <c r="P2" s="322"/>
      <c r="Q2" s="322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9" ht="16.5" customHeight="1" x14ac:dyDescent="0.2">
      <c r="A3" s="316"/>
      <c r="B3" s="318"/>
      <c r="C3" s="330"/>
      <c r="D3" s="331"/>
      <c r="E3" s="336"/>
      <c r="F3" s="337"/>
      <c r="G3" s="323" t="s">
        <v>6</v>
      </c>
      <c r="H3" s="311" t="s">
        <v>5</v>
      </c>
      <c r="I3" s="311" t="s">
        <v>202</v>
      </c>
      <c r="J3" s="326"/>
      <c r="K3" s="305" t="s">
        <v>189</v>
      </c>
      <c r="L3" s="313" t="s">
        <v>210</v>
      </c>
      <c r="M3" s="313"/>
      <c r="N3" s="313"/>
      <c r="O3" s="313"/>
      <c r="P3" s="313"/>
      <c r="Q3" s="313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0"/>
      <c r="AC3" s="30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9" ht="10.5" customHeight="1" x14ac:dyDescent="0.2">
      <c r="A4" s="316"/>
      <c r="B4" s="318"/>
      <c r="C4" s="332"/>
      <c r="D4" s="333"/>
      <c r="E4" s="338"/>
      <c r="F4" s="339"/>
      <c r="G4" s="323"/>
      <c r="H4" s="311"/>
      <c r="I4" s="311"/>
      <c r="J4" s="326"/>
      <c r="K4" s="324"/>
      <c r="L4" s="313" t="s">
        <v>209</v>
      </c>
      <c r="M4" s="313"/>
      <c r="N4" s="313"/>
      <c r="O4" s="313"/>
      <c r="P4" s="311" t="s">
        <v>13</v>
      </c>
      <c r="Q4" s="311" t="s">
        <v>194</v>
      </c>
      <c r="R4" s="312" t="s">
        <v>197</v>
      </c>
      <c r="S4" s="312"/>
      <c r="T4" s="312" t="s">
        <v>198</v>
      </c>
      <c r="U4" s="312"/>
      <c r="V4" s="312" t="s">
        <v>199</v>
      </c>
      <c r="W4" s="312"/>
      <c r="X4" s="312" t="s">
        <v>200</v>
      </c>
      <c r="Y4" s="312"/>
      <c r="Z4" s="312" t="s">
        <v>201</v>
      </c>
      <c r="AA4" s="312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ht="39.75" customHeight="1" x14ac:dyDescent="0.2">
      <c r="A5" s="316"/>
      <c r="B5" s="318"/>
      <c r="C5" s="303" t="s">
        <v>243</v>
      </c>
      <c r="D5" s="305" t="s">
        <v>244</v>
      </c>
      <c r="E5" s="307" t="s">
        <v>243</v>
      </c>
      <c r="F5" s="309" t="s">
        <v>244</v>
      </c>
      <c r="G5" s="323"/>
      <c r="H5" s="311"/>
      <c r="I5" s="311"/>
      <c r="J5" s="326"/>
      <c r="K5" s="324"/>
      <c r="L5" s="311" t="s">
        <v>190</v>
      </c>
      <c r="M5" s="313" t="s">
        <v>191</v>
      </c>
      <c r="N5" s="313"/>
      <c r="O5" s="311" t="s">
        <v>177</v>
      </c>
      <c r="P5" s="311"/>
      <c r="Q5" s="311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9" ht="69" customHeight="1" x14ac:dyDescent="0.2">
      <c r="A6" s="316"/>
      <c r="B6" s="318"/>
      <c r="C6" s="304"/>
      <c r="D6" s="306"/>
      <c r="E6" s="308"/>
      <c r="F6" s="310"/>
      <c r="G6" s="323"/>
      <c r="H6" s="311"/>
      <c r="I6" s="311"/>
      <c r="J6" s="327"/>
      <c r="K6" s="306"/>
      <c r="L6" s="311"/>
      <c r="M6" s="43" t="s">
        <v>192</v>
      </c>
      <c r="N6" s="43" t="s">
        <v>193</v>
      </c>
      <c r="O6" s="311"/>
      <c r="P6" s="311"/>
      <c r="Q6" s="311"/>
      <c r="R6" s="29" t="s">
        <v>195</v>
      </c>
      <c r="S6" s="29" t="s">
        <v>196</v>
      </c>
      <c r="T6" s="29" t="s">
        <v>195</v>
      </c>
      <c r="U6" s="29" t="s">
        <v>196</v>
      </c>
      <c r="V6" s="29" t="s">
        <v>195</v>
      </c>
      <c r="W6" s="29" t="s">
        <v>196</v>
      </c>
      <c r="X6" s="29" t="s">
        <v>195</v>
      </c>
      <c r="Y6" s="29" t="s">
        <v>196</v>
      </c>
      <c r="Z6" s="29" t="s">
        <v>195</v>
      </c>
      <c r="AA6" s="29" t="s">
        <v>196</v>
      </c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9" ht="14.25" customHeight="1" x14ac:dyDescent="0.2">
      <c r="A7" s="40">
        <v>1</v>
      </c>
      <c r="B7" s="122">
        <v>2</v>
      </c>
      <c r="C7" s="115">
        <v>3</v>
      </c>
      <c r="D7" s="116">
        <v>4</v>
      </c>
      <c r="E7" s="7">
        <v>5</v>
      </c>
      <c r="F7" s="144">
        <v>6</v>
      </c>
      <c r="G7" s="117">
        <v>7</v>
      </c>
      <c r="H7" s="97">
        <v>8</v>
      </c>
      <c r="I7" s="98">
        <v>9</v>
      </c>
      <c r="J7" s="97">
        <v>10</v>
      </c>
      <c r="K7" s="98">
        <v>11</v>
      </c>
      <c r="L7" s="97">
        <v>12</v>
      </c>
      <c r="M7" s="98">
        <v>13</v>
      </c>
      <c r="N7" s="97">
        <v>14</v>
      </c>
      <c r="O7" s="98">
        <v>15</v>
      </c>
      <c r="P7" s="97">
        <v>16</v>
      </c>
      <c r="Q7" s="98">
        <v>17</v>
      </c>
      <c r="R7" s="97">
        <v>18</v>
      </c>
      <c r="S7" s="98">
        <v>19</v>
      </c>
      <c r="T7" s="97">
        <v>20</v>
      </c>
      <c r="U7" s="98">
        <v>21</v>
      </c>
      <c r="V7" s="97">
        <v>22</v>
      </c>
      <c r="W7" s="98">
        <v>23</v>
      </c>
      <c r="X7" s="97">
        <v>24</v>
      </c>
      <c r="Y7" s="117">
        <v>25</v>
      </c>
      <c r="Z7" s="175">
        <v>26</v>
      </c>
      <c r="AA7" s="175">
        <v>27</v>
      </c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9" s="46" customFormat="1" x14ac:dyDescent="0.2">
      <c r="A8" s="51"/>
      <c r="B8" s="124" t="s">
        <v>248</v>
      </c>
      <c r="C8" s="145"/>
      <c r="D8" s="52"/>
      <c r="E8" s="52"/>
      <c r="F8" s="146"/>
      <c r="G8" s="136"/>
      <c r="H8" s="52"/>
      <c r="I8" s="52"/>
      <c r="J8" s="53">
        <f t="shared" ref="J8:AA8" si="0">J9+J61</f>
        <v>4770</v>
      </c>
      <c r="K8" s="53">
        <f t="shared" si="0"/>
        <v>1290</v>
      </c>
      <c r="L8" s="53">
        <f t="shared" si="0"/>
        <v>3210</v>
      </c>
      <c r="M8" s="53">
        <f t="shared" si="0"/>
        <v>1196</v>
      </c>
      <c r="N8" s="53">
        <f t="shared" si="0"/>
        <v>1992</v>
      </c>
      <c r="O8" s="53">
        <f t="shared" si="0"/>
        <v>132</v>
      </c>
      <c r="P8" s="53">
        <f t="shared" si="0"/>
        <v>144</v>
      </c>
      <c r="Q8" s="53">
        <f t="shared" si="0"/>
        <v>16</v>
      </c>
      <c r="R8" s="53">
        <f t="shared" si="0"/>
        <v>576</v>
      </c>
      <c r="S8" s="53">
        <f t="shared" si="0"/>
        <v>0</v>
      </c>
      <c r="T8" s="53">
        <f t="shared" si="0"/>
        <v>786</v>
      </c>
      <c r="U8" s="53">
        <f t="shared" si="0"/>
        <v>0</v>
      </c>
      <c r="V8" s="53">
        <f t="shared" si="0"/>
        <v>682</v>
      </c>
      <c r="W8" s="53">
        <f t="shared" si="0"/>
        <v>0</v>
      </c>
      <c r="X8" s="53">
        <f t="shared" si="0"/>
        <v>642</v>
      </c>
      <c r="Y8" s="53">
        <f t="shared" si="0"/>
        <v>0</v>
      </c>
      <c r="Z8" s="53">
        <f t="shared" si="0"/>
        <v>442</v>
      </c>
      <c r="AA8" s="53">
        <f t="shared" si="0"/>
        <v>0</v>
      </c>
      <c r="AB8" s="47"/>
      <c r="AC8" s="48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5"/>
      <c r="AW8" s="45"/>
    </row>
    <row r="9" spans="1:49" s="46" customFormat="1" x14ac:dyDescent="0.2">
      <c r="A9" s="51"/>
      <c r="B9" s="124" t="s">
        <v>204</v>
      </c>
      <c r="C9" s="176">
        <f>C10+C18+C21</f>
        <v>3212</v>
      </c>
      <c r="D9" s="52">
        <f>D10+D18+D21</f>
        <v>1378</v>
      </c>
      <c r="E9" s="52">
        <f>E10+E18+E21</f>
        <v>2142</v>
      </c>
      <c r="F9" s="146">
        <f>F10+F18+F21</f>
        <v>918</v>
      </c>
      <c r="G9" s="136"/>
      <c r="H9" s="52"/>
      <c r="I9" s="52"/>
      <c r="J9" s="53">
        <f t="shared" ref="J9:Y9" si="1">J10+J18+J21</f>
        <v>4590</v>
      </c>
      <c r="K9" s="53">
        <f t="shared" si="1"/>
        <v>1270</v>
      </c>
      <c r="L9" s="53">
        <f t="shared" si="1"/>
        <v>3060</v>
      </c>
      <c r="M9" s="53">
        <f t="shared" si="1"/>
        <v>1146</v>
      </c>
      <c r="N9" s="53">
        <f t="shared" si="1"/>
        <v>1892</v>
      </c>
      <c r="O9" s="53">
        <f t="shared" si="1"/>
        <v>122</v>
      </c>
      <c r="P9" s="53">
        <f t="shared" si="1"/>
        <v>144</v>
      </c>
      <c r="Q9" s="53">
        <f t="shared" si="1"/>
        <v>16</v>
      </c>
      <c r="R9" s="53">
        <f t="shared" si="1"/>
        <v>576</v>
      </c>
      <c r="S9" s="53">
        <f t="shared" si="1"/>
        <v>0</v>
      </c>
      <c r="T9" s="53">
        <f t="shared" si="1"/>
        <v>756</v>
      </c>
      <c r="U9" s="53">
        <f t="shared" si="1"/>
        <v>0</v>
      </c>
      <c r="V9" s="53">
        <f t="shared" si="1"/>
        <v>652</v>
      </c>
      <c r="W9" s="53">
        <f t="shared" si="1"/>
        <v>0</v>
      </c>
      <c r="X9" s="53">
        <f t="shared" si="1"/>
        <v>612</v>
      </c>
      <c r="Y9" s="53">
        <f t="shared" si="1"/>
        <v>0</v>
      </c>
      <c r="Z9" s="53">
        <f t="shared" ref="Z9:AA9" si="2">Z10+Z18+Z21</f>
        <v>442</v>
      </c>
      <c r="AA9" s="53">
        <f t="shared" si="2"/>
        <v>0</v>
      </c>
      <c r="AB9" s="47"/>
      <c r="AC9" s="48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5"/>
      <c r="AW9" s="45"/>
    </row>
    <row r="10" spans="1:49" ht="16.5" customHeight="1" x14ac:dyDescent="0.2">
      <c r="A10" s="54" t="s">
        <v>205</v>
      </c>
      <c r="B10" s="125" t="s">
        <v>14</v>
      </c>
      <c r="C10" s="147">
        <f>SUM(C11:C17)</f>
        <v>654</v>
      </c>
      <c r="D10" s="55">
        <f t="shared" ref="D10:F10" si="3">SUM(D11:D17)</f>
        <v>194</v>
      </c>
      <c r="E10" s="55">
        <f t="shared" si="3"/>
        <v>436</v>
      </c>
      <c r="F10" s="148">
        <f t="shared" si="3"/>
        <v>152</v>
      </c>
      <c r="G10" s="137"/>
      <c r="H10" s="55"/>
      <c r="I10" s="55"/>
      <c r="J10" s="56">
        <f>SUM(J11:J17)</f>
        <v>848</v>
      </c>
      <c r="K10" s="56">
        <f>SUM(K11:K17)</f>
        <v>208</v>
      </c>
      <c r="L10" s="56">
        <f t="shared" ref="L10" si="4">SUM(L11:L17)</f>
        <v>588</v>
      </c>
      <c r="M10" s="56">
        <f t="shared" ref="M10" si="5">SUM(M11:M17)</f>
        <v>132</v>
      </c>
      <c r="N10" s="56">
        <f>SUM(N11:N17)</f>
        <v>456</v>
      </c>
      <c r="O10" s="56">
        <f t="shared" ref="O10" si="6">SUM(O11:O17)</f>
        <v>20</v>
      </c>
      <c r="P10" s="56">
        <f t="shared" ref="P10" si="7">SUM(P11:P17)</f>
        <v>32</v>
      </c>
      <c r="Q10" s="56">
        <f>SUM(Q11:Q17)</f>
        <v>0</v>
      </c>
      <c r="R10" s="56">
        <f t="shared" ref="R10:Y10" si="8">SUM(R11:R17)</f>
        <v>212</v>
      </c>
      <c r="S10" s="56">
        <f t="shared" si="8"/>
        <v>0</v>
      </c>
      <c r="T10" s="56">
        <f t="shared" si="8"/>
        <v>68</v>
      </c>
      <c r="U10" s="56">
        <f t="shared" si="8"/>
        <v>0</v>
      </c>
      <c r="V10" s="56">
        <f t="shared" si="8"/>
        <v>152</v>
      </c>
      <c r="W10" s="56">
        <f t="shared" si="8"/>
        <v>0</v>
      </c>
      <c r="X10" s="56">
        <f t="shared" si="8"/>
        <v>68</v>
      </c>
      <c r="Y10" s="56">
        <f t="shared" si="8"/>
        <v>0</v>
      </c>
      <c r="Z10" s="56">
        <f t="shared" ref="Z10:AA10" si="9">SUM(Z11:Z17)</f>
        <v>88</v>
      </c>
      <c r="AA10" s="56">
        <f t="shared" si="9"/>
        <v>0</v>
      </c>
      <c r="AB10" s="33"/>
      <c r="AC10" s="34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9" s="2" customFormat="1" x14ac:dyDescent="0.2">
      <c r="A11" s="7" t="s">
        <v>15</v>
      </c>
      <c r="B11" s="123" t="s">
        <v>16</v>
      </c>
      <c r="C11" s="207">
        <f t="shared" ref="C11:C14" si="10">J11</f>
        <v>64</v>
      </c>
      <c r="D11" s="118"/>
      <c r="E11" s="118">
        <f t="shared" ref="E11:E14" si="11">L11</f>
        <v>48</v>
      </c>
      <c r="F11" s="208"/>
      <c r="G11" s="134">
        <v>1</v>
      </c>
      <c r="H11" s="3"/>
      <c r="I11" s="3"/>
      <c r="J11" s="209">
        <f>K11+L11+O11+P11+Q11</f>
        <v>64</v>
      </c>
      <c r="K11" s="209">
        <v>10</v>
      </c>
      <c r="L11" s="210">
        <f>M11+N11</f>
        <v>48</v>
      </c>
      <c r="M11" s="209">
        <v>18</v>
      </c>
      <c r="N11" s="209">
        <v>30</v>
      </c>
      <c r="O11" s="209">
        <v>2</v>
      </c>
      <c r="P11" s="3">
        <v>4</v>
      </c>
      <c r="Q11" s="3"/>
      <c r="R11" s="8">
        <f>L11</f>
        <v>48</v>
      </c>
      <c r="S11" s="3" t="s">
        <v>203</v>
      </c>
      <c r="T11" s="8"/>
      <c r="U11" s="3"/>
      <c r="V11" s="3"/>
      <c r="W11" s="3"/>
      <c r="X11" s="8"/>
      <c r="Y11" s="3"/>
      <c r="Z11" s="3"/>
      <c r="AA11" s="3"/>
      <c r="AB11" s="13"/>
      <c r="AC11" s="35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32"/>
      <c r="AW11" s="32"/>
    </row>
    <row r="12" spans="1:49" s="2" customFormat="1" x14ac:dyDescent="0.2">
      <c r="A12" s="7" t="s">
        <v>17</v>
      </c>
      <c r="B12" s="123" t="s">
        <v>9</v>
      </c>
      <c r="C12" s="207">
        <f t="shared" si="10"/>
        <v>64</v>
      </c>
      <c r="D12" s="118"/>
      <c r="E12" s="118">
        <f t="shared" si="11"/>
        <v>48</v>
      </c>
      <c r="F12" s="208"/>
      <c r="G12" s="134"/>
      <c r="H12" s="3"/>
      <c r="I12" s="3">
        <v>1</v>
      </c>
      <c r="J12" s="209">
        <f>K12+L12+O12+P12+Q12</f>
        <v>64</v>
      </c>
      <c r="K12" s="209">
        <v>8</v>
      </c>
      <c r="L12" s="210">
        <f t="shared" ref="L12:L16" si="12">M12+N12</f>
        <v>48</v>
      </c>
      <c r="M12" s="211">
        <v>18</v>
      </c>
      <c r="N12" s="209">
        <v>30</v>
      </c>
      <c r="O12" s="211">
        <v>4</v>
      </c>
      <c r="P12" s="3">
        <v>4</v>
      </c>
      <c r="Q12" s="3"/>
      <c r="R12" s="8">
        <f>L12</f>
        <v>48</v>
      </c>
      <c r="S12" s="3" t="s">
        <v>216</v>
      </c>
      <c r="T12" s="3"/>
      <c r="U12" s="3"/>
      <c r="V12" s="3"/>
      <c r="W12" s="3"/>
      <c r="X12" s="8"/>
      <c r="Y12" s="3"/>
      <c r="Z12" s="3"/>
      <c r="AA12" s="3"/>
      <c r="AB12" s="13"/>
      <c r="AC12" s="35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32"/>
      <c r="AW12" s="32"/>
    </row>
    <row r="13" spans="1:49" s="2" customFormat="1" x14ac:dyDescent="0.2">
      <c r="A13" s="7" t="s">
        <v>18</v>
      </c>
      <c r="B13" s="123" t="s">
        <v>8</v>
      </c>
      <c r="C13" s="207">
        <f t="shared" si="10"/>
        <v>234</v>
      </c>
      <c r="D13" s="118"/>
      <c r="E13" s="118">
        <f t="shared" si="11"/>
        <v>170</v>
      </c>
      <c r="F13" s="208"/>
      <c r="G13" s="134"/>
      <c r="H13" s="3"/>
      <c r="I13" s="3">
        <v>5</v>
      </c>
      <c r="J13" s="209">
        <f>K13+L13+O13+P13+Q13</f>
        <v>234</v>
      </c>
      <c r="K13" s="209">
        <v>54</v>
      </c>
      <c r="L13" s="210">
        <v>170</v>
      </c>
      <c r="M13" s="211">
        <v>22</v>
      </c>
      <c r="N13" s="211">
        <v>148</v>
      </c>
      <c r="O13" s="211">
        <v>4</v>
      </c>
      <c r="P13" s="3">
        <v>6</v>
      </c>
      <c r="Q13" s="3"/>
      <c r="R13" s="3">
        <v>24</v>
      </c>
      <c r="S13" s="3"/>
      <c r="T13" s="3">
        <v>34</v>
      </c>
      <c r="U13" s="3"/>
      <c r="V13" s="3">
        <v>34</v>
      </c>
      <c r="W13" s="3"/>
      <c r="X13" s="8">
        <v>34</v>
      </c>
      <c r="Y13" s="3"/>
      <c r="Z13" s="3">
        <v>44</v>
      </c>
      <c r="AA13" s="3" t="s">
        <v>216</v>
      </c>
      <c r="AB13" s="13"/>
      <c r="AC13" s="35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32"/>
      <c r="AW13" s="32"/>
    </row>
    <row r="14" spans="1:49" s="2" customFormat="1" x14ac:dyDescent="0.2">
      <c r="A14" s="7" t="s">
        <v>19</v>
      </c>
      <c r="B14" s="123" t="s">
        <v>249</v>
      </c>
      <c r="C14" s="207">
        <f t="shared" si="10"/>
        <v>292</v>
      </c>
      <c r="D14" s="118"/>
      <c r="E14" s="118">
        <f t="shared" si="11"/>
        <v>170</v>
      </c>
      <c r="F14" s="208"/>
      <c r="G14" s="134"/>
      <c r="H14" s="3"/>
      <c r="I14" s="3">
        <v>5</v>
      </c>
      <c r="J14" s="209">
        <f t="shared" ref="J14:J15" si="13">K14+L14+O14+P14+Q14</f>
        <v>292</v>
      </c>
      <c r="K14" s="209">
        <v>112</v>
      </c>
      <c r="L14" s="210">
        <v>170</v>
      </c>
      <c r="M14" s="211">
        <v>10</v>
      </c>
      <c r="N14" s="209">
        <v>160</v>
      </c>
      <c r="O14" s="211">
        <v>4</v>
      </c>
      <c r="P14" s="3">
        <v>6</v>
      </c>
      <c r="Q14" s="3"/>
      <c r="R14" s="3">
        <v>24</v>
      </c>
      <c r="S14" s="3"/>
      <c r="T14" s="3">
        <v>34</v>
      </c>
      <c r="U14" s="3"/>
      <c r="V14" s="3">
        <v>34</v>
      </c>
      <c r="W14" s="3"/>
      <c r="X14" s="8">
        <v>34</v>
      </c>
      <c r="Y14" s="3"/>
      <c r="Z14" s="3">
        <v>44</v>
      </c>
      <c r="AA14" s="3" t="s">
        <v>216</v>
      </c>
      <c r="AB14" s="13"/>
      <c r="AC14" s="35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32"/>
      <c r="AW14" s="32"/>
    </row>
    <row r="15" spans="1:49" s="2" customFormat="1" x14ac:dyDescent="0.2">
      <c r="A15" s="7" t="s">
        <v>20</v>
      </c>
      <c r="B15" s="123" t="s">
        <v>274</v>
      </c>
      <c r="C15" s="207"/>
      <c r="D15" s="212">
        <f>J15</f>
        <v>62</v>
      </c>
      <c r="E15" s="118"/>
      <c r="F15" s="213">
        <f>L15</f>
        <v>48</v>
      </c>
      <c r="G15" s="134">
        <v>3</v>
      </c>
      <c r="I15" s="3"/>
      <c r="J15" s="209">
        <f t="shared" si="13"/>
        <v>62</v>
      </c>
      <c r="K15" s="209">
        <v>8</v>
      </c>
      <c r="L15" s="209">
        <f t="shared" si="12"/>
        <v>48</v>
      </c>
      <c r="M15" s="211">
        <v>20</v>
      </c>
      <c r="N15" s="209">
        <v>28</v>
      </c>
      <c r="O15" s="211">
        <v>2</v>
      </c>
      <c r="P15" s="3">
        <v>4</v>
      </c>
      <c r="Q15" s="3"/>
      <c r="R15" s="8"/>
      <c r="S15" s="3"/>
      <c r="T15" s="8"/>
      <c r="U15" s="3"/>
      <c r="V15" s="8">
        <f>L15</f>
        <v>48</v>
      </c>
      <c r="W15" s="3" t="s">
        <v>203</v>
      </c>
      <c r="X15" s="8"/>
      <c r="Y15" s="3"/>
      <c r="Z15" s="3"/>
      <c r="AA15" s="3"/>
      <c r="AB15" s="13"/>
      <c r="AC15" s="35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32"/>
      <c r="AW15" s="32"/>
    </row>
    <row r="16" spans="1:49" s="2" customFormat="1" x14ac:dyDescent="0.2">
      <c r="A16" s="7" t="s">
        <v>21</v>
      </c>
      <c r="B16" s="123" t="s">
        <v>212</v>
      </c>
      <c r="C16" s="207"/>
      <c r="D16" s="212">
        <f t="shared" ref="D16:D17" si="14">J16</f>
        <v>82</v>
      </c>
      <c r="E16" s="118"/>
      <c r="F16" s="213">
        <f t="shared" ref="F16:F17" si="15">L16</f>
        <v>68</v>
      </c>
      <c r="G16" s="134">
        <v>1</v>
      </c>
      <c r="H16" s="3"/>
      <c r="J16" s="209">
        <f t="shared" ref="J16" si="16">K16+L16+O16+P16+Q16</f>
        <v>82</v>
      </c>
      <c r="K16" s="209">
        <v>8</v>
      </c>
      <c r="L16" s="209">
        <f t="shared" si="12"/>
        <v>68</v>
      </c>
      <c r="M16" s="211">
        <v>28</v>
      </c>
      <c r="N16" s="211">
        <v>40</v>
      </c>
      <c r="O16" s="211">
        <v>2</v>
      </c>
      <c r="P16" s="3">
        <v>4</v>
      </c>
      <c r="Q16" s="3"/>
      <c r="R16" s="8">
        <f>L16</f>
        <v>68</v>
      </c>
      <c r="S16" s="3" t="s">
        <v>203</v>
      </c>
      <c r="T16" s="3"/>
      <c r="U16" s="3"/>
      <c r="V16" s="3"/>
      <c r="W16" s="3"/>
      <c r="X16" s="8"/>
      <c r="Y16" s="3"/>
      <c r="Z16" s="3"/>
      <c r="AA16" s="3"/>
      <c r="AB16" s="13"/>
      <c r="AC16" s="35"/>
      <c r="AD16" s="35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32"/>
      <c r="AW16" s="32"/>
    </row>
    <row r="17" spans="1:51" s="2" customFormat="1" x14ac:dyDescent="0.2">
      <c r="A17" s="7" t="s">
        <v>211</v>
      </c>
      <c r="B17" s="123" t="s">
        <v>290</v>
      </c>
      <c r="C17" s="207"/>
      <c r="D17" s="212">
        <f t="shared" si="14"/>
        <v>50</v>
      </c>
      <c r="E17" s="118"/>
      <c r="F17" s="213">
        <f t="shared" si="15"/>
        <v>36</v>
      </c>
      <c r="G17" s="134"/>
      <c r="H17" s="3">
        <v>3</v>
      </c>
      <c r="I17" s="3"/>
      <c r="J17" s="209">
        <f>K17+L17+O17+P17+Q17</f>
        <v>50</v>
      </c>
      <c r="K17" s="209">
        <v>8</v>
      </c>
      <c r="L17" s="209">
        <f>M17+N17</f>
        <v>36</v>
      </c>
      <c r="M17" s="211">
        <v>16</v>
      </c>
      <c r="N17" s="211">
        <v>20</v>
      </c>
      <c r="O17" s="211">
        <v>2</v>
      </c>
      <c r="P17" s="3">
        <v>4</v>
      </c>
      <c r="Q17" s="3"/>
      <c r="R17" s="3"/>
      <c r="S17" s="3"/>
      <c r="T17" s="8"/>
      <c r="U17" s="3"/>
      <c r="V17" s="8">
        <f>L17</f>
        <v>36</v>
      </c>
      <c r="W17" s="3" t="s">
        <v>217</v>
      </c>
      <c r="X17" s="8"/>
      <c r="Y17" s="3"/>
      <c r="Z17" s="3"/>
      <c r="AA17" s="3"/>
      <c r="AB17" s="13"/>
      <c r="AC17" s="35"/>
      <c r="AD17" s="35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32"/>
      <c r="AW17" s="32"/>
    </row>
    <row r="18" spans="1:51" ht="14.25" customHeight="1" x14ac:dyDescent="0.2">
      <c r="A18" s="54" t="s">
        <v>206</v>
      </c>
      <c r="B18" s="125" t="s">
        <v>22</v>
      </c>
      <c r="C18" s="179">
        <f>C19+C20</f>
        <v>120</v>
      </c>
      <c r="D18" s="55">
        <f t="shared" ref="D18:F18" si="17">D19+D20</f>
        <v>150</v>
      </c>
      <c r="E18" s="55">
        <f t="shared" si="17"/>
        <v>80</v>
      </c>
      <c r="F18" s="180">
        <f t="shared" si="17"/>
        <v>80</v>
      </c>
      <c r="G18" s="137"/>
      <c r="H18" s="55"/>
      <c r="I18" s="55"/>
      <c r="J18" s="57">
        <f t="shared" ref="J18:Y18" si="18">SUM(J19:J20)</f>
        <v>270</v>
      </c>
      <c r="K18" s="57">
        <f t="shared" si="18"/>
        <v>98</v>
      </c>
      <c r="L18" s="57">
        <f t="shared" si="18"/>
        <v>160</v>
      </c>
      <c r="M18" s="57">
        <f t="shared" si="18"/>
        <v>64</v>
      </c>
      <c r="N18" s="57">
        <f t="shared" si="18"/>
        <v>96</v>
      </c>
      <c r="O18" s="57">
        <f t="shared" si="18"/>
        <v>4</v>
      </c>
      <c r="P18" s="57">
        <f t="shared" si="18"/>
        <v>8</v>
      </c>
      <c r="Q18" s="57">
        <f t="shared" si="18"/>
        <v>0</v>
      </c>
      <c r="R18" s="57">
        <f t="shared" si="18"/>
        <v>48</v>
      </c>
      <c r="S18" s="57">
        <f t="shared" si="18"/>
        <v>0</v>
      </c>
      <c r="T18" s="57">
        <f t="shared" si="18"/>
        <v>76</v>
      </c>
      <c r="U18" s="57">
        <f t="shared" si="18"/>
        <v>0</v>
      </c>
      <c r="V18" s="57">
        <f t="shared" si="18"/>
        <v>0</v>
      </c>
      <c r="W18" s="57">
        <f t="shared" si="18"/>
        <v>0</v>
      </c>
      <c r="X18" s="57">
        <f t="shared" si="18"/>
        <v>0</v>
      </c>
      <c r="Y18" s="57">
        <f t="shared" si="18"/>
        <v>0</v>
      </c>
      <c r="Z18" s="57">
        <f t="shared" ref="Z18:AA18" si="19">SUM(Z19:Z20)</f>
        <v>36</v>
      </c>
      <c r="AA18" s="57">
        <f t="shared" si="19"/>
        <v>0</v>
      </c>
      <c r="AB18" s="33"/>
      <c r="AC18" s="34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51" s="2" customFormat="1" ht="24" x14ac:dyDescent="0.2">
      <c r="A19" s="7" t="s">
        <v>23</v>
      </c>
      <c r="B19" s="123" t="s">
        <v>253</v>
      </c>
      <c r="C19" s="207">
        <v>120</v>
      </c>
      <c r="D19" s="118">
        <v>78</v>
      </c>
      <c r="E19" s="118">
        <v>80</v>
      </c>
      <c r="F19" s="208">
        <v>44</v>
      </c>
      <c r="G19" s="134"/>
      <c r="H19" s="3">
        <v>1</v>
      </c>
      <c r="I19" s="3">
        <v>2</v>
      </c>
      <c r="J19" s="198">
        <f t="shared" ref="J19" si="20">K19+L19+O19+P19+Q19</f>
        <v>198</v>
      </c>
      <c r="K19" s="183">
        <v>68</v>
      </c>
      <c r="L19" s="183">
        <f t="shared" ref="L19" si="21">M19+N19</f>
        <v>124</v>
      </c>
      <c r="M19" s="183">
        <v>54</v>
      </c>
      <c r="N19" s="183">
        <v>70</v>
      </c>
      <c r="O19" s="183">
        <v>2</v>
      </c>
      <c r="P19" s="183">
        <v>4</v>
      </c>
      <c r="Q19" s="44"/>
      <c r="R19" s="3">
        <v>48</v>
      </c>
      <c r="S19" s="3" t="s">
        <v>217</v>
      </c>
      <c r="T19" s="3">
        <f>L19-R19</f>
        <v>76</v>
      </c>
      <c r="U19" s="3" t="s">
        <v>216</v>
      </c>
      <c r="V19" s="3"/>
      <c r="W19" s="3"/>
      <c r="X19" s="8"/>
      <c r="Y19" s="3"/>
      <c r="Z19" s="3"/>
      <c r="AA19" s="3"/>
      <c r="AB19" s="13"/>
      <c r="AC19" s="35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2"/>
      <c r="AW19" s="32"/>
    </row>
    <row r="20" spans="1:51" s="2" customFormat="1" x14ac:dyDescent="0.2">
      <c r="A20" s="7" t="s">
        <v>24</v>
      </c>
      <c r="B20" s="216" t="s">
        <v>245</v>
      </c>
      <c r="C20" s="217"/>
      <c r="D20" s="218">
        <f t="shared" ref="D20" si="22">J20</f>
        <v>72</v>
      </c>
      <c r="E20" s="218"/>
      <c r="F20" s="219">
        <f t="shared" ref="F20" si="23">L20</f>
        <v>36</v>
      </c>
      <c r="G20" s="134"/>
      <c r="H20" s="3">
        <v>5</v>
      </c>
      <c r="J20" s="8">
        <f>K20+L20+O20+P20+Q20</f>
        <v>72</v>
      </c>
      <c r="K20" s="3">
        <v>30</v>
      </c>
      <c r="L20" s="8">
        <f>M20+N20</f>
        <v>36</v>
      </c>
      <c r="M20" s="8">
        <v>10</v>
      </c>
      <c r="N20" s="3">
        <v>26</v>
      </c>
      <c r="O20" s="3">
        <v>2</v>
      </c>
      <c r="P20" s="3">
        <v>4</v>
      </c>
      <c r="Q20" s="44"/>
      <c r="R20" s="3"/>
      <c r="S20" s="3"/>
      <c r="T20" s="3"/>
      <c r="U20" s="3"/>
      <c r="V20" s="3"/>
      <c r="W20" s="3"/>
      <c r="X20" s="8"/>
      <c r="Y20" s="3"/>
      <c r="Z20" s="8">
        <f>L20</f>
        <v>36</v>
      </c>
      <c r="AA20" s="3" t="s">
        <v>217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32"/>
      <c r="AW20" s="32"/>
      <c r="AX20" s="32"/>
      <c r="AY20" s="32"/>
    </row>
    <row r="21" spans="1:51" x14ac:dyDescent="0.2">
      <c r="A21" s="54" t="s">
        <v>208</v>
      </c>
      <c r="B21" s="125" t="s">
        <v>25</v>
      </c>
      <c r="C21" s="166">
        <f>C22+C43</f>
        <v>2438</v>
      </c>
      <c r="D21" s="55">
        <f>D22+D43</f>
        <v>1034</v>
      </c>
      <c r="E21" s="55">
        <f>E22+E43</f>
        <v>1626</v>
      </c>
      <c r="F21" s="148">
        <f>F22+F43</f>
        <v>686</v>
      </c>
      <c r="G21" s="137"/>
      <c r="H21" s="55"/>
      <c r="I21" s="55"/>
      <c r="J21" s="58">
        <f t="shared" ref="J21:AA21" si="24">J22+J43</f>
        <v>3472</v>
      </c>
      <c r="K21" s="58">
        <f t="shared" si="24"/>
        <v>964</v>
      </c>
      <c r="L21" s="58">
        <f t="shared" si="24"/>
        <v>2312</v>
      </c>
      <c r="M21" s="58">
        <f t="shared" si="24"/>
        <v>950</v>
      </c>
      <c r="N21" s="58">
        <f t="shared" si="24"/>
        <v>1340</v>
      </c>
      <c r="O21" s="58">
        <f t="shared" si="24"/>
        <v>98</v>
      </c>
      <c r="P21" s="58">
        <f t="shared" si="24"/>
        <v>104</v>
      </c>
      <c r="Q21" s="58">
        <f t="shared" si="24"/>
        <v>16</v>
      </c>
      <c r="R21" s="58">
        <f t="shared" si="24"/>
        <v>316</v>
      </c>
      <c r="S21" s="58">
        <f t="shared" si="24"/>
        <v>0</v>
      </c>
      <c r="T21" s="58">
        <f t="shared" si="24"/>
        <v>612</v>
      </c>
      <c r="U21" s="58">
        <f t="shared" si="24"/>
        <v>0</v>
      </c>
      <c r="V21" s="58">
        <f t="shared" si="24"/>
        <v>500</v>
      </c>
      <c r="W21" s="58">
        <f t="shared" si="24"/>
        <v>0</v>
      </c>
      <c r="X21" s="58">
        <f t="shared" si="24"/>
        <v>544</v>
      </c>
      <c r="Y21" s="58">
        <f t="shared" si="24"/>
        <v>0</v>
      </c>
      <c r="Z21" s="58">
        <f t="shared" si="24"/>
        <v>318</v>
      </c>
      <c r="AA21" s="58">
        <f t="shared" si="24"/>
        <v>0</v>
      </c>
      <c r="AB21" s="33"/>
      <c r="AC21" s="34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51" x14ac:dyDescent="0.2">
      <c r="A22" s="59" t="s">
        <v>207</v>
      </c>
      <c r="B22" s="127" t="s">
        <v>26</v>
      </c>
      <c r="C22" s="164">
        <f>SUM(C23:C42)</f>
        <v>1350</v>
      </c>
      <c r="D22" s="177">
        <f>SUM(D23:D42)</f>
        <v>862</v>
      </c>
      <c r="E22" s="165">
        <f>SUM(E23:E42)</f>
        <v>900</v>
      </c>
      <c r="F22" s="178">
        <f>SUM(F23:F42)</f>
        <v>536</v>
      </c>
      <c r="G22" s="139"/>
      <c r="H22" s="60"/>
      <c r="I22" s="60"/>
      <c r="J22" s="61">
        <f t="shared" ref="J22:AA22" si="25">SUM(J23:J42)</f>
        <v>2212</v>
      </c>
      <c r="K22" s="61">
        <f t="shared" si="25"/>
        <v>624</v>
      </c>
      <c r="L22" s="61">
        <f t="shared" si="25"/>
        <v>1436</v>
      </c>
      <c r="M22" s="61">
        <f t="shared" si="25"/>
        <v>594</v>
      </c>
      <c r="N22" s="61">
        <f t="shared" si="25"/>
        <v>842</v>
      </c>
      <c r="O22" s="61">
        <f t="shared" si="25"/>
        <v>64</v>
      </c>
      <c r="P22" s="61">
        <f t="shared" si="25"/>
        <v>80</v>
      </c>
      <c r="Q22" s="61">
        <f t="shared" si="25"/>
        <v>8</v>
      </c>
      <c r="R22" s="61">
        <f t="shared" si="25"/>
        <v>240</v>
      </c>
      <c r="S22" s="61">
        <f t="shared" si="25"/>
        <v>0</v>
      </c>
      <c r="T22" s="61">
        <f t="shared" si="25"/>
        <v>330</v>
      </c>
      <c r="U22" s="61">
        <f t="shared" si="25"/>
        <v>0</v>
      </c>
      <c r="V22" s="61">
        <f t="shared" si="25"/>
        <v>382</v>
      </c>
      <c r="W22" s="61">
        <f t="shared" si="25"/>
        <v>0</v>
      </c>
      <c r="X22" s="61">
        <f t="shared" si="25"/>
        <v>166</v>
      </c>
      <c r="Y22" s="61">
        <f t="shared" si="25"/>
        <v>0</v>
      </c>
      <c r="Z22" s="61">
        <f t="shared" si="25"/>
        <v>318</v>
      </c>
      <c r="AA22" s="61">
        <f t="shared" si="25"/>
        <v>0</v>
      </c>
      <c r="AB22" s="33"/>
      <c r="AC22" s="34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51" s="2" customFormat="1" x14ac:dyDescent="0.2">
      <c r="A23" s="7" t="s">
        <v>27</v>
      </c>
      <c r="B23" s="123" t="s">
        <v>28</v>
      </c>
      <c r="C23" s="214">
        <f>J23</f>
        <v>90</v>
      </c>
      <c r="D23" s="118"/>
      <c r="E23" s="212">
        <f>L23</f>
        <v>68</v>
      </c>
      <c r="F23" s="208"/>
      <c r="G23" s="134"/>
      <c r="H23" s="3"/>
      <c r="I23" s="3">
        <v>1</v>
      </c>
      <c r="J23" s="8">
        <f>K23+L23+O23+P23+Q23</f>
        <v>90</v>
      </c>
      <c r="K23" s="8">
        <v>14</v>
      </c>
      <c r="L23" s="8">
        <f>M23+N23</f>
        <v>68</v>
      </c>
      <c r="M23" s="3">
        <v>32</v>
      </c>
      <c r="N23" s="8">
        <v>36</v>
      </c>
      <c r="O23" s="3">
        <v>4</v>
      </c>
      <c r="P23" s="3">
        <v>4</v>
      </c>
      <c r="Q23" s="3"/>
      <c r="R23" s="8">
        <f>L23</f>
        <v>68</v>
      </c>
      <c r="S23" s="3" t="s">
        <v>216</v>
      </c>
      <c r="T23" s="3"/>
      <c r="U23" s="3"/>
      <c r="V23" s="3"/>
      <c r="W23" s="3"/>
      <c r="X23" s="8"/>
      <c r="Y23" s="3"/>
      <c r="Z23" s="3"/>
      <c r="AA23" s="8"/>
      <c r="AB23" s="13"/>
      <c r="AC23" s="35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32"/>
      <c r="AW23" s="32"/>
    </row>
    <row r="24" spans="1:51" s="2" customFormat="1" x14ac:dyDescent="0.2">
      <c r="A24" s="7" t="s">
        <v>29</v>
      </c>
      <c r="B24" s="123" t="s">
        <v>254</v>
      </c>
      <c r="C24" s="214">
        <f>J24</f>
        <v>110</v>
      </c>
      <c r="D24" s="118"/>
      <c r="E24" s="212">
        <f t="shared" ref="E24:E32" si="26">L24</f>
        <v>68</v>
      </c>
      <c r="F24" s="208"/>
      <c r="G24" s="134"/>
      <c r="H24" s="3"/>
      <c r="I24" s="3">
        <v>1</v>
      </c>
      <c r="J24" s="8">
        <f t="shared" ref="J24:J30" si="27">K24+L24+O24+P24+Q24</f>
        <v>110</v>
      </c>
      <c r="K24" s="8">
        <v>34</v>
      </c>
      <c r="L24" s="8">
        <f t="shared" ref="L24:L36" si="28">M24+N24</f>
        <v>68</v>
      </c>
      <c r="M24" s="3">
        <v>32</v>
      </c>
      <c r="N24" s="8">
        <v>36</v>
      </c>
      <c r="O24" s="3">
        <v>4</v>
      </c>
      <c r="P24" s="3">
        <v>4</v>
      </c>
      <c r="Q24" s="3"/>
      <c r="R24" s="8">
        <f>L24</f>
        <v>68</v>
      </c>
      <c r="S24" s="3" t="s">
        <v>216</v>
      </c>
      <c r="T24" s="3"/>
      <c r="U24" s="3"/>
      <c r="V24" s="3"/>
      <c r="W24" s="3"/>
      <c r="X24" s="8"/>
      <c r="Y24" s="3"/>
      <c r="Z24" s="3"/>
      <c r="AA24" s="8"/>
      <c r="AB24" s="13"/>
      <c r="AC24" s="35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32"/>
      <c r="AW24" s="32"/>
    </row>
    <row r="25" spans="1:51" s="2" customFormat="1" x14ac:dyDescent="0.2">
      <c r="A25" s="7" t="s">
        <v>30</v>
      </c>
      <c r="B25" s="123" t="s">
        <v>31</v>
      </c>
      <c r="C25" s="214">
        <f t="shared" ref="C25:C29" si="29">J25</f>
        <v>228</v>
      </c>
      <c r="D25" s="118"/>
      <c r="E25" s="212">
        <f t="shared" si="26"/>
        <v>164</v>
      </c>
      <c r="F25" s="208"/>
      <c r="G25" s="134"/>
      <c r="H25" s="3">
        <v>2</v>
      </c>
      <c r="I25" s="3">
        <v>3</v>
      </c>
      <c r="J25" s="8">
        <f>K25+L25+O25+P25+Q25</f>
        <v>228</v>
      </c>
      <c r="K25" s="8">
        <v>50</v>
      </c>
      <c r="L25" s="8">
        <f>M25+N25</f>
        <v>164</v>
      </c>
      <c r="M25" s="3">
        <v>66</v>
      </c>
      <c r="N25" s="8">
        <v>98</v>
      </c>
      <c r="O25" s="3">
        <v>6</v>
      </c>
      <c r="P25" s="3">
        <v>4</v>
      </c>
      <c r="Q25" s="3">
        <v>4</v>
      </c>
      <c r="R25" s="8"/>
      <c r="S25" s="3"/>
      <c r="T25" s="3">
        <v>64</v>
      </c>
      <c r="U25" s="3" t="s">
        <v>217</v>
      </c>
      <c r="V25" s="8">
        <f>L25-T25</f>
        <v>100</v>
      </c>
      <c r="W25" s="3" t="s">
        <v>216</v>
      </c>
      <c r="X25" s="8"/>
      <c r="Y25" s="3"/>
      <c r="Z25" s="3"/>
      <c r="AA25" s="3"/>
      <c r="AB25" s="13"/>
      <c r="AC25" s="35"/>
      <c r="AD25" s="13"/>
      <c r="AE25" s="13"/>
      <c r="AF25" s="13"/>
      <c r="AG25" s="35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32"/>
      <c r="AW25" s="32"/>
    </row>
    <row r="26" spans="1:51" s="2" customFormat="1" x14ac:dyDescent="0.2">
      <c r="A26" s="7" t="s">
        <v>32</v>
      </c>
      <c r="B26" s="123" t="s">
        <v>255</v>
      </c>
      <c r="C26" s="214">
        <f t="shared" si="29"/>
        <v>162</v>
      </c>
      <c r="D26" s="118"/>
      <c r="E26" s="212">
        <f t="shared" si="26"/>
        <v>108</v>
      </c>
      <c r="F26" s="208"/>
      <c r="G26" s="134"/>
      <c r="H26" s="3"/>
      <c r="I26" s="12">
        <v>1</v>
      </c>
      <c r="J26" s="8">
        <f t="shared" si="27"/>
        <v>162</v>
      </c>
      <c r="K26" s="8">
        <v>46</v>
      </c>
      <c r="L26" s="8">
        <f t="shared" si="28"/>
        <v>108</v>
      </c>
      <c r="M26" s="3">
        <v>48</v>
      </c>
      <c r="N26" s="8">
        <v>60</v>
      </c>
      <c r="O26" s="3">
        <v>4</v>
      </c>
      <c r="P26" s="3">
        <v>4</v>
      </c>
      <c r="Q26" s="3"/>
      <c r="R26" s="3"/>
      <c r="S26" s="3"/>
      <c r="T26" s="8">
        <f>L26</f>
        <v>108</v>
      </c>
      <c r="U26" s="3" t="s">
        <v>216</v>
      </c>
      <c r="V26" s="8"/>
      <c r="W26" s="3"/>
      <c r="X26" s="8"/>
      <c r="Y26" s="3"/>
      <c r="Z26" s="3"/>
      <c r="AA26" s="3"/>
      <c r="AB26" s="13"/>
      <c r="AC26" s="35"/>
      <c r="AD26" s="13"/>
      <c r="AE26" s="13"/>
      <c r="AF26" s="13"/>
      <c r="AG26" s="13"/>
      <c r="AH26" s="13"/>
      <c r="AI26" s="13"/>
      <c r="AJ26" s="13"/>
      <c r="AK26" s="13"/>
      <c r="AL26" s="13"/>
      <c r="AM26" s="35"/>
      <c r="AN26" s="13"/>
      <c r="AO26" s="13"/>
      <c r="AP26" s="13"/>
      <c r="AQ26" s="13"/>
      <c r="AR26" s="13"/>
      <c r="AS26" s="13"/>
      <c r="AT26" s="13"/>
      <c r="AU26" s="13"/>
      <c r="AV26" s="32"/>
      <c r="AW26" s="32"/>
    </row>
    <row r="27" spans="1:51" s="2" customFormat="1" x14ac:dyDescent="0.2">
      <c r="A27" s="7" t="s">
        <v>33</v>
      </c>
      <c r="B27" s="123" t="s">
        <v>256</v>
      </c>
      <c r="C27" s="214">
        <f t="shared" si="29"/>
        <v>78</v>
      </c>
      <c r="D27" s="118"/>
      <c r="E27" s="212">
        <f t="shared" si="26"/>
        <v>36</v>
      </c>
      <c r="F27" s="208"/>
      <c r="G27" s="134"/>
      <c r="H27" s="3">
        <v>3</v>
      </c>
      <c r="I27" s="3"/>
      <c r="J27" s="8">
        <f t="shared" si="27"/>
        <v>78</v>
      </c>
      <c r="K27" s="8">
        <v>36</v>
      </c>
      <c r="L27" s="8">
        <f t="shared" si="28"/>
        <v>36</v>
      </c>
      <c r="M27" s="3">
        <v>16</v>
      </c>
      <c r="N27" s="8">
        <v>20</v>
      </c>
      <c r="O27" s="3">
        <v>2</v>
      </c>
      <c r="P27" s="3">
        <v>4</v>
      </c>
      <c r="Q27" s="3"/>
      <c r="R27" s="3"/>
      <c r="S27" s="3"/>
      <c r="T27" s="8"/>
      <c r="U27" s="3"/>
      <c r="V27" s="8">
        <f>L27</f>
        <v>36</v>
      </c>
      <c r="W27" s="3" t="s">
        <v>217</v>
      </c>
      <c r="X27" s="8"/>
      <c r="Y27" s="3"/>
      <c r="Z27" s="3"/>
      <c r="AA27" s="3"/>
      <c r="AB27" s="13"/>
      <c r="AC27" s="35"/>
      <c r="AD27" s="13"/>
      <c r="AE27" s="13"/>
      <c r="AF27" s="13"/>
      <c r="AG27" s="35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32"/>
      <c r="AW27" s="32"/>
    </row>
    <row r="28" spans="1:51" s="2" customFormat="1" x14ac:dyDescent="0.2">
      <c r="A28" s="7" t="s">
        <v>35</v>
      </c>
      <c r="B28" s="123" t="s">
        <v>257</v>
      </c>
      <c r="C28" s="214">
        <v>116</v>
      </c>
      <c r="D28" s="118">
        <v>48</v>
      </c>
      <c r="E28" s="212">
        <v>74</v>
      </c>
      <c r="F28" s="208">
        <v>30</v>
      </c>
      <c r="G28" s="222"/>
      <c r="H28" s="3"/>
      <c r="I28" s="3">
        <v>3</v>
      </c>
      <c r="J28" s="8">
        <f>K28+L28+O28+P28+Q28</f>
        <v>164</v>
      </c>
      <c r="K28" s="8">
        <v>52</v>
      </c>
      <c r="L28" s="8">
        <f t="shared" si="28"/>
        <v>104</v>
      </c>
      <c r="M28" s="3">
        <v>44</v>
      </c>
      <c r="N28" s="8">
        <v>60</v>
      </c>
      <c r="O28" s="3">
        <v>4</v>
      </c>
      <c r="P28" s="3">
        <v>4</v>
      </c>
      <c r="Q28" s="3"/>
      <c r="R28" s="3"/>
      <c r="S28" s="3"/>
      <c r="T28" s="8"/>
      <c r="U28" s="3"/>
      <c r="V28" s="8">
        <f>L28</f>
        <v>104</v>
      </c>
      <c r="W28" s="3" t="s">
        <v>216</v>
      </c>
      <c r="X28" s="8"/>
      <c r="Y28" s="3"/>
      <c r="Z28" s="3"/>
      <c r="AA28" s="3"/>
      <c r="AB28" s="13"/>
      <c r="AC28" s="35"/>
      <c r="AD28" s="13"/>
      <c r="AE28" s="13"/>
      <c r="AF28" s="13"/>
      <c r="AG28" s="35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32"/>
      <c r="AW28" s="32"/>
    </row>
    <row r="29" spans="1:51" s="2" customFormat="1" x14ac:dyDescent="0.2">
      <c r="A29" s="7" t="s">
        <v>36</v>
      </c>
      <c r="B29" s="123" t="s">
        <v>247</v>
      </c>
      <c r="C29" s="214">
        <f t="shared" si="29"/>
        <v>228</v>
      </c>
      <c r="D29" s="118"/>
      <c r="E29" s="212">
        <f t="shared" si="26"/>
        <v>164</v>
      </c>
      <c r="F29" s="208"/>
      <c r="G29" s="135"/>
      <c r="H29" s="3">
        <v>3</v>
      </c>
      <c r="I29" s="3">
        <v>4</v>
      </c>
      <c r="J29" s="8">
        <f t="shared" si="27"/>
        <v>228</v>
      </c>
      <c r="K29" s="8">
        <v>50</v>
      </c>
      <c r="L29" s="8">
        <f t="shared" si="28"/>
        <v>164</v>
      </c>
      <c r="M29" s="3">
        <v>66</v>
      </c>
      <c r="N29" s="8">
        <v>98</v>
      </c>
      <c r="O29" s="3">
        <v>6</v>
      </c>
      <c r="P29" s="3">
        <v>4</v>
      </c>
      <c r="Q29" s="3">
        <v>4</v>
      </c>
      <c r="R29" s="3"/>
      <c r="S29" s="3"/>
      <c r="T29" s="3"/>
      <c r="U29" s="3"/>
      <c r="V29" s="3">
        <v>70</v>
      </c>
      <c r="W29" s="3" t="s">
        <v>217</v>
      </c>
      <c r="X29" s="8">
        <f>L29-V29</f>
        <v>94</v>
      </c>
      <c r="Y29" s="3" t="s">
        <v>216</v>
      </c>
      <c r="Z29" s="3"/>
      <c r="AA29" s="3"/>
      <c r="AB29" s="13"/>
      <c r="AC29" s="35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2"/>
      <c r="AW29" s="32"/>
    </row>
    <row r="30" spans="1:51" s="2" customFormat="1" x14ac:dyDescent="0.2">
      <c r="A30" s="7" t="s">
        <v>37</v>
      </c>
      <c r="B30" s="123" t="s">
        <v>258</v>
      </c>
      <c r="C30" s="214">
        <v>128</v>
      </c>
      <c r="D30" s="118">
        <v>52</v>
      </c>
      <c r="E30" s="212">
        <v>76</v>
      </c>
      <c r="F30" s="208">
        <v>30</v>
      </c>
      <c r="G30" s="222"/>
      <c r="H30" s="3"/>
      <c r="I30" s="3">
        <v>5</v>
      </c>
      <c r="J30" s="8">
        <f t="shared" si="27"/>
        <v>180</v>
      </c>
      <c r="K30" s="8">
        <v>66</v>
      </c>
      <c r="L30" s="8">
        <f t="shared" si="28"/>
        <v>106</v>
      </c>
      <c r="M30" s="3">
        <v>44</v>
      </c>
      <c r="N30" s="8">
        <v>62</v>
      </c>
      <c r="O30" s="3">
        <v>4</v>
      </c>
      <c r="P30" s="3">
        <v>4</v>
      </c>
      <c r="Q30" s="3"/>
      <c r="R30" s="3"/>
      <c r="S30" s="3"/>
      <c r="T30" s="8"/>
      <c r="U30" s="3"/>
      <c r="V30" s="3"/>
      <c r="W30" s="3"/>
      <c r="X30" s="8"/>
      <c r="Y30" s="3"/>
      <c r="Z30" s="8">
        <f>L30</f>
        <v>106</v>
      </c>
      <c r="AA30" s="3" t="s">
        <v>216</v>
      </c>
      <c r="AB30" s="13"/>
      <c r="AC30" s="35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32"/>
      <c r="AW30" s="32"/>
    </row>
    <row r="31" spans="1:51" s="2" customFormat="1" x14ac:dyDescent="0.2">
      <c r="A31" s="7" t="s">
        <v>38</v>
      </c>
      <c r="B31" s="123" t="s">
        <v>259</v>
      </c>
      <c r="C31" s="214">
        <v>116</v>
      </c>
      <c r="D31" s="118">
        <v>80</v>
      </c>
      <c r="E31" s="212">
        <v>74</v>
      </c>
      <c r="F31" s="208">
        <v>48</v>
      </c>
      <c r="G31" s="222"/>
      <c r="H31" s="3"/>
      <c r="I31" s="3">
        <v>5</v>
      </c>
      <c r="J31" s="8">
        <f>K31+L31+O31+P31+Q31</f>
        <v>196</v>
      </c>
      <c r="K31" s="8">
        <v>66</v>
      </c>
      <c r="L31" s="8">
        <f t="shared" si="28"/>
        <v>122</v>
      </c>
      <c r="M31" s="3">
        <v>52</v>
      </c>
      <c r="N31" s="8">
        <v>70</v>
      </c>
      <c r="O31" s="3">
        <v>4</v>
      </c>
      <c r="P31" s="3">
        <v>4</v>
      </c>
      <c r="Q31" s="3"/>
      <c r="R31" s="3"/>
      <c r="S31" s="3"/>
      <c r="T31" s="3"/>
      <c r="U31" s="3"/>
      <c r="V31" s="3"/>
      <c r="W31" s="3"/>
      <c r="X31" s="8"/>
      <c r="Y31" s="3"/>
      <c r="Z31" s="8">
        <f>L31</f>
        <v>122</v>
      </c>
      <c r="AA31" s="3" t="s">
        <v>216</v>
      </c>
      <c r="AB31" s="13"/>
      <c r="AC31" s="35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35"/>
      <c r="AT31" s="13"/>
      <c r="AU31" s="13"/>
      <c r="AV31" s="32"/>
      <c r="AW31" s="32"/>
    </row>
    <row r="32" spans="1:51" s="2" customFormat="1" x14ac:dyDescent="0.2">
      <c r="A32" s="7" t="s">
        <v>39</v>
      </c>
      <c r="B32" s="123" t="s">
        <v>260</v>
      </c>
      <c r="C32" s="214">
        <f>J32</f>
        <v>94</v>
      </c>
      <c r="D32" s="118"/>
      <c r="E32" s="212">
        <f t="shared" si="26"/>
        <v>68</v>
      </c>
      <c r="F32" s="208"/>
      <c r="G32" s="134"/>
      <c r="H32" s="3">
        <v>2</v>
      </c>
      <c r="I32" s="3"/>
      <c r="J32" s="8">
        <f t="shared" ref="J32:J35" si="30">K32+L32+O32+P32+Q32</f>
        <v>94</v>
      </c>
      <c r="K32" s="8">
        <v>20</v>
      </c>
      <c r="L32" s="215">
        <f t="shared" si="28"/>
        <v>68</v>
      </c>
      <c r="M32" s="3">
        <v>20</v>
      </c>
      <c r="N32" s="8">
        <v>48</v>
      </c>
      <c r="O32" s="3">
        <v>2</v>
      </c>
      <c r="P32" s="3">
        <v>4</v>
      </c>
      <c r="Q32" s="3"/>
      <c r="R32" s="3"/>
      <c r="S32" s="3"/>
      <c r="T32" s="8">
        <f>L32</f>
        <v>68</v>
      </c>
      <c r="U32" s="3" t="s">
        <v>217</v>
      </c>
      <c r="V32" s="3"/>
      <c r="W32" s="3"/>
      <c r="X32" s="8"/>
      <c r="Y32" s="3"/>
      <c r="Z32" s="3"/>
      <c r="AA32" s="3"/>
      <c r="AB32" s="13"/>
      <c r="AC32" s="35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35"/>
      <c r="AT32" s="13"/>
      <c r="AU32" s="13"/>
      <c r="AV32" s="32"/>
      <c r="AW32" s="32"/>
    </row>
    <row r="33" spans="1:51" s="2" customFormat="1" x14ac:dyDescent="0.2">
      <c r="A33" s="7" t="s">
        <v>40</v>
      </c>
      <c r="B33" s="123" t="s">
        <v>34</v>
      </c>
      <c r="C33" s="214"/>
      <c r="D33" s="118">
        <f t="shared" ref="D33:D36" si="31">J33</f>
        <v>90</v>
      </c>
      <c r="E33" s="212"/>
      <c r="F33" s="208">
        <f t="shared" ref="F33:F36" si="32">L33</f>
        <v>54</v>
      </c>
      <c r="G33" s="134"/>
      <c r="H33" s="3"/>
      <c r="I33" s="3">
        <v>2</v>
      </c>
      <c r="J33" s="8">
        <f t="shared" si="30"/>
        <v>90</v>
      </c>
      <c r="K33" s="8">
        <v>28</v>
      </c>
      <c r="L33" s="8">
        <f t="shared" si="28"/>
        <v>54</v>
      </c>
      <c r="M33" s="3">
        <v>20</v>
      </c>
      <c r="N33" s="8">
        <v>34</v>
      </c>
      <c r="O33" s="3">
        <v>4</v>
      </c>
      <c r="P33" s="3">
        <v>4</v>
      </c>
      <c r="Q33" s="3"/>
      <c r="R33" s="3"/>
      <c r="S33" s="3"/>
      <c r="T33" s="8">
        <f>L33</f>
        <v>54</v>
      </c>
      <c r="U33" s="3" t="s">
        <v>216</v>
      </c>
      <c r="V33" s="3"/>
      <c r="W33" s="3"/>
      <c r="X33" s="8"/>
      <c r="Y33" s="3"/>
      <c r="Z33" s="3"/>
      <c r="AA33" s="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5"/>
      <c r="AT33" s="13"/>
      <c r="AU33" s="13"/>
      <c r="AV33" s="32"/>
      <c r="AW33" s="32"/>
    </row>
    <row r="34" spans="1:51" s="2" customFormat="1" x14ac:dyDescent="0.2">
      <c r="A34" s="7" t="s">
        <v>41</v>
      </c>
      <c r="B34" s="123" t="s">
        <v>275</v>
      </c>
      <c r="C34" s="214"/>
      <c r="D34" s="118">
        <f t="shared" si="31"/>
        <v>78</v>
      </c>
      <c r="E34" s="212"/>
      <c r="F34" s="208">
        <f t="shared" si="32"/>
        <v>54</v>
      </c>
      <c r="G34" s="222">
        <v>5</v>
      </c>
      <c r="H34" s="3"/>
      <c r="I34" s="3"/>
      <c r="J34" s="8">
        <f t="shared" si="30"/>
        <v>78</v>
      </c>
      <c r="K34" s="8">
        <v>18</v>
      </c>
      <c r="L34" s="8">
        <f t="shared" si="28"/>
        <v>54</v>
      </c>
      <c r="M34" s="3">
        <v>20</v>
      </c>
      <c r="N34" s="8">
        <v>34</v>
      </c>
      <c r="O34" s="3">
        <v>2</v>
      </c>
      <c r="P34" s="3">
        <v>4</v>
      </c>
      <c r="Q34" s="3"/>
      <c r="R34" s="3"/>
      <c r="S34" s="3"/>
      <c r="T34" s="8"/>
      <c r="U34" s="3"/>
      <c r="V34" s="3"/>
      <c r="W34" s="3"/>
      <c r="X34" s="8"/>
      <c r="Y34" s="3"/>
      <c r="Z34" s="3">
        <f>L34</f>
        <v>54</v>
      </c>
      <c r="AA34" s="3" t="s">
        <v>203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35"/>
      <c r="AT34" s="13"/>
      <c r="AU34" s="13"/>
      <c r="AV34" s="32"/>
      <c r="AW34" s="32"/>
    </row>
    <row r="35" spans="1:51" s="2" customFormat="1" x14ac:dyDescent="0.2">
      <c r="A35" s="7" t="s">
        <v>42</v>
      </c>
      <c r="B35" s="44" t="s">
        <v>276</v>
      </c>
      <c r="C35" s="214"/>
      <c r="D35" s="118">
        <f t="shared" si="31"/>
        <v>94</v>
      </c>
      <c r="E35" s="212"/>
      <c r="F35" s="208">
        <f t="shared" si="32"/>
        <v>68</v>
      </c>
      <c r="G35" s="134"/>
      <c r="H35" s="3"/>
      <c r="I35" s="12">
        <v>1</v>
      </c>
      <c r="J35" s="8">
        <f t="shared" si="30"/>
        <v>94</v>
      </c>
      <c r="K35" s="8">
        <v>18</v>
      </c>
      <c r="L35" s="8">
        <f t="shared" si="28"/>
        <v>68</v>
      </c>
      <c r="M35" s="3">
        <v>32</v>
      </c>
      <c r="N35" s="8">
        <v>36</v>
      </c>
      <c r="O35" s="3">
        <v>4</v>
      </c>
      <c r="P35" s="3">
        <v>4</v>
      </c>
      <c r="Q35" s="3"/>
      <c r="R35" s="8">
        <f>L35</f>
        <v>68</v>
      </c>
      <c r="S35" s="3" t="s">
        <v>216</v>
      </c>
      <c r="T35" s="3"/>
      <c r="U35" s="3"/>
      <c r="V35" s="44"/>
      <c r="W35" s="44"/>
      <c r="X35" s="8"/>
      <c r="Y35" s="3"/>
      <c r="Z35" s="3"/>
      <c r="AA35" s="3"/>
      <c r="AB35" s="13"/>
      <c r="AC35" s="35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32"/>
      <c r="AW35" s="32"/>
    </row>
    <row r="36" spans="1:51" s="2" customFormat="1" x14ac:dyDescent="0.2">
      <c r="A36" s="7" t="s">
        <v>43</v>
      </c>
      <c r="B36" s="123" t="s">
        <v>281</v>
      </c>
      <c r="C36" s="214"/>
      <c r="D36" s="118">
        <f t="shared" si="31"/>
        <v>60</v>
      </c>
      <c r="E36" s="212"/>
      <c r="F36" s="208">
        <f t="shared" si="32"/>
        <v>36</v>
      </c>
      <c r="G36" s="134"/>
      <c r="H36" s="3">
        <v>1</v>
      </c>
      <c r="I36" s="3"/>
      <c r="J36" s="8">
        <f>K36+L36+O36+P36</f>
        <v>60</v>
      </c>
      <c r="K36" s="8">
        <v>18</v>
      </c>
      <c r="L36" s="8">
        <f t="shared" si="28"/>
        <v>36</v>
      </c>
      <c r="M36" s="3">
        <v>16</v>
      </c>
      <c r="N36" s="8">
        <v>20</v>
      </c>
      <c r="O36" s="3">
        <v>2</v>
      </c>
      <c r="P36" s="3">
        <v>4</v>
      </c>
      <c r="Q36" s="3"/>
      <c r="R36" s="8">
        <f>L36</f>
        <v>36</v>
      </c>
      <c r="S36" s="3" t="s">
        <v>217</v>
      </c>
      <c r="T36" s="8"/>
      <c r="U36" s="3"/>
      <c r="V36" s="3"/>
      <c r="W36" s="3"/>
      <c r="X36" s="8"/>
      <c r="Y36" s="3"/>
      <c r="Z36" s="3"/>
      <c r="AA36" s="3"/>
      <c r="AB36" s="13"/>
      <c r="AC36" s="35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32"/>
      <c r="AW36" s="32"/>
    </row>
    <row r="37" spans="1:51" s="2" customFormat="1" x14ac:dyDescent="0.2">
      <c r="A37" s="7" t="s">
        <v>44</v>
      </c>
      <c r="B37" s="123" t="s">
        <v>282</v>
      </c>
      <c r="C37" s="207"/>
      <c r="D37" s="212">
        <f>J37</f>
        <v>60</v>
      </c>
      <c r="E37" s="118"/>
      <c r="F37" s="213">
        <f t="shared" ref="F37:F42" si="33">L37</f>
        <v>36</v>
      </c>
      <c r="G37" s="134">
        <v>4</v>
      </c>
      <c r="H37" s="3"/>
      <c r="I37" s="44"/>
      <c r="J37" s="8">
        <f t="shared" ref="J37:J42" si="34">K37+L37+O37+P37</f>
        <v>60</v>
      </c>
      <c r="K37" s="8">
        <v>18</v>
      </c>
      <c r="L37" s="8">
        <f t="shared" ref="L37:L42" si="35">M37+N37</f>
        <v>36</v>
      </c>
      <c r="M37" s="3">
        <v>16</v>
      </c>
      <c r="N37" s="3">
        <v>20</v>
      </c>
      <c r="O37" s="3">
        <v>2</v>
      </c>
      <c r="P37" s="3">
        <v>4</v>
      </c>
      <c r="Q37" s="44"/>
      <c r="R37" s="3"/>
      <c r="S37" s="3"/>
      <c r="T37" s="3"/>
      <c r="U37" s="3"/>
      <c r="V37" s="8"/>
      <c r="W37" s="3"/>
      <c r="X37" s="8">
        <f>L37</f>
        <v>36</v>
      </c>
      <c r="Y37" s="3" t="s">
        <v>203</v>
      </c>
      <c r="Z37" s="3"/>
      <c r="AA37" s="3"/>
      <c r="AB37" s="13"/>
      <c r="AC37" s="35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32"/>
      <c r="AW37" s="32"/>
    </row>
    <row r="38" spans="1:51" s="2" customFormat="1" x14ac:dyDescent="0.2">
      <c r="A38" s="7" t="s">
        <v>45</v>
      </c>
      <c r="B38" s="123" t="s">
        <v>283</v>
      </c>
      <c r="C38" s="207"/>
      <c r="D38" s="212">
        <f t="shared" ref="D38:D42" si="36">J38</f>
        <v>60</v>
      </c>
      <c r="E38" s="118"/>
      <c r="F38" s="213">
        <f t="shared" si="33"/>
        <v>36</v>
      </c>
      <c r="G38" s="134"/>
      <c r="H38" s="3">
        <v>4</v>
      </c>
      <c r="I38" s="44"/>
      <c r="J38" s="8">
        <f t="shared" si="34"/>
        <v>60</v>
      </c>
      <c r="K38" s="8">
        <v>18</v>
      </c>
      <c r="L38" s="8">
        <f t="shared" si="35"/>
        <v>36</v>
      </c>
      <c r="M38" s="3">
        <v>14</v>
      </c>
      <c r="N38" s="3">
        <v>22</v>
      </c>
      <c r="O38" s="3">
        <v>2</v>
      </c>
      <c r="P38" s="3">
        <v>4</v>
      </c>
      <c r="Q38" s="44"/>
      <c r="R38" s="3"/>
      <c r="S38" s="3"/>
      <c r="T38" s="3"/>
      <c r="U38" s="3"/>
      <c r="V38" s="3"/>
      <c r="W38" s="3"/>
      <c r="X38" s="8">
        <v>36</v>
      </c>
      <c r="Y38" s="3" t="s">
        <v>217</v>
      </c>
      <c r="Z38" s="8"/>
      <c r="AA38" s="3"/>
      <c r="AB38" s="13"/>
      <c r="AC38" s="35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32"/>
      <c r="AW38" s="32"/>
    </row>
    <row r="39" spans="1:51" s="2" customFormat="1" x14ac:dyDescent="0.2">
      <c r="A39" s="7" t="s">
        <v>46</v>
      </c>
      <c r="B39" s="123" t="s">
        <v>284</v>
      </c>
      <c r="C39" s="207"/>
      <c r="D39" s="212">
        <f t="shared" si="36"/>
        <v>60</v>
      </c>
      <c r="E39" s="118"/>
      <c r="F39" s="213">
        <f t="shared" si="33"/>
        <v>36</v>
      </c>
      <c r="G39" s="222"/>
      <c r="H39" s="3">
        <v>5</v>
      </c>
      <c r="I39" s="44"/>
      <c r="J39" s="8">
        <f t="shared" si="34"/>
        <v>60</v>
      </c>
      <c r="K39" s="8">
        <v>18</v>
      </c>
      <c r="L39" s="8">
        <f t="shared" si="35"/>
        <v>36</v>
      </c>
      <c r="M39" s="3">
        <v>14</v>
      </c>
      <c r="N39" s="3">
        <v>22</v>
      </c>
      <c r="O39" s="3">
        <v>2</v>
      </c>
      <c r="P39" s="3">
        <v>4</v>
      </c>
      <c r="Q39" s="44"/>
      <c r="R39" s="3"/>
      <c r="S39" s="3"/>
      <c r="T39" s="3"/>
      <c r="U39" s="3"/>
      <c r="V39" s="3"/>
      <c r="W39" s="3"/>
      <c r="X39" s="8"/>
      <c r="Y39" s="3"/>
      <c r="Z39" s="8">
        <f>L39</f>
        <v>36</v>
      </c>
      <c r="AA39" s="3" t="s">
        <v>217</v>
      </c>
      <c r="AB39" s="13"/>
      <c r="AC39" s="35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2"/>
      <c r="AW39" s="32"/>
    </row>
    <row r="40" spans="1:51" s="2" customFormat="1" x14ac:dyDescent="0.2">
      <c r="A40" s="7" t="s">
        <v>287</v>
      </c>
      <c r="B40" s="123" t="s">
        <v>291</v>
      </c>
      <c r="C40" s="207"/>
      <c r="D40" s="212">
        <f t="shared" si="36"/>
        <v>60</v>
      </c>
      <c r="E40" s="118"/>
      <c r="F40" s="213">
        <f t="shared" si="33"/>
        <v>36</v>
      </c>
      <c r="G40" s="134"/>
      <c r="H40" s="3">
        <v>2</v>
      </c>
      <c r="I40" s="44"/>
      <c r="J40" s="8">
        <f t="shared" si="34"/>
        <v>60</v>
      </c>
      <c r="K40" s="8">
        <v>18</v>
      </c>
      <c r="L40" s="8">
        <f t="shared" si="35"/>
        <v>36</v>
      </c>
      <c r="M40" s="3">
        <v>14</v>
      </c>
      <c r="N40" s="3">
        <v>22</v>
      </c>
      <c r="O40" s="3">
        <v>2</v>
      </c>
      <c r="P40" s="3">
        <v>4</v>
      </c>
      <c r="Q40" s="44"/>
      <c r="R40" s="3"/>
      <c r="S40" s="3"/>
      <c r="T40" s="8">
        <f>L40</f>
        <v>36</v>
      </c>
      <c r="U40" s="3" t="s">
        <v>217</v>
      </c>
      <c r="V40" s="3"/>
      <c r="W40" s="3"/>
      <c r="X40" s="8"/>
      <c r="Y40" s="3"/>
      <c r="Z40" s="3"/>
      <c r="AA40" s="3"/>
      <c r="AB40" s="13"/>
      <c r="AC40" s="35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2"/>
      <c r="AW40" s="32"/>
    </row>
    <row r="41" spans="1:51" s="2" customFormat="1" x14ac:dyDescent="0.2">
      <c r="A41" s="7" t="s">
        <v>288</v>
      </c>
      <c r="B41" s="123" t="s">
        <v>285</v>
      </c>
      <c r="C41" s="207"/>
      <c r="D41" s="212">
        <f t="shared" si="36"/>
        <v>60</v>
      </c>
      <c r="E41" s="118"/>
      <c r="F41" s="213">
        <f t="shared" si="33"/>
        <v>36</v>
      </c>
      <c r="G41" s="134"/>
      <c r="H41" s="3">
        <v>3</v>
      </c>
      <c r="I41" s="44"/>
      <c r="J41" s="8">
        <f t="shared" si="34"/>
        <v>60</v>
      </c>
      <c r="K41" s="8">
        <v>18</v>
      </c>
      <c r="L41" s="8">
        <f t="shared" si="35"/>
        <v>36</v>
      </c>
      <c r="M41" s="3">
        <v>14</v>
      </c>
      <c r="N41" s="3">
        <v>22</v>
      </c>
      <c r="O41" s="3">
        <v>2</v>
      </c>
      <c r="P41" s="3">
        <v>4</v>
      </c>
      <c r="Q41" s="44"/>
      <c r="R41" s="3"/>
      <c r="S41" s="3"/>
      <c r="T41" s="3"/>
      <c r="U41" s="3"/>
      <c r="V41" s="8">
        <f>L41</f>
        <v>36</v>
      </c>
      <c r="W41" s="3" t="s">
        <v>217</v>
      </c>
      <c r="X41" s="8"/>
      <c r="Y41" s="3"/>
      <c r="Z41" s="3"/>
      <c r="AA41" s="3"/>
      <c r="AB41" s="13"/>
      <c r="AC41" s="35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2"/>
      <c r="AW41" s="32"/>
    </row>
    <row r="42" spans="1:51" s="2" customFormat="1" x14ac:dyDescent="0.2">
      <c r="A42" s="7" t="s">
        <v>289</v>
      </c>
      <c r="B42" s="123" t="s">
        <v>286</v>
      </c>
      <c r="C42" s="207"/>
      <c r="D42" s="212">
        <f t="shared" si="36"/>
        <v>60</v>
      </c>
      <c r="E42" s="118"/>
      <c r="F42" s="213">
        <f t="shared" si="33"/>
        <v>36</v>
      </c>
      <c r="G42" s="134"/>
      <c r="H42" s="3">
        <v>3</v>
      </c>
      <c r="I42" s="44"/>
      <c r="J42" s="8">
        <f t="shared" si="34"/>
        <v>60</v>
      </c>
      <c r="K42" s="8">
        <v>18</v>
      </c>
      <c r="L42" s="8">
        <f t="shared" si="35"/>
        <v>36</v>
      </c>
      <c r="M42" s="3">
        <v>14</v>
      </c>
      <c r="N42" s="3">
        <v>22</v>
      </c>
      <c r="O42" s="3">
        <v>2</v>
      </c>
      <c r="P42" s="3">
        <v>4</v>
      </c>
      <c r="Q42" s="44"/>
      <c r="R42" s="3"/>
      <c r="S42" s="3"/>
      <c r="T42" s="3"/>
      <c r="U42" s="3"/>
      <c r="V42" s="8">
        <f>L42</f>
        <v>36</v>
      </c>
      <c r="W42" s="3" t="s">
        <v>217</v>
      </c>
      <c r="X42" s="8"/>
      <c r="Y42" s="3"/>
      <c r="Z42" s="3"/>
      <c r="AA42" s="3"/>
      <c r="AB42" s="13"/>
      <c r="AC42" s="35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32"/>
      <c r="AW42" s="32"/>
    </row>
    <row r="43" spans="1:51" x14ac:dyDescent="0.2">
      <c r="A43" s="59" t="s">
        <v>47</v>
      </c>
      <c r="B43" s="127" t="s">
        <v>48</v>
      </c>
      <c r="C43" s="150">
        <f>C44+C53</f>
        <v>1088</v>
      </c>
      <c r="D43" s="60">
        <f t="shared" ref="D43:E43" si="37">D44+D53</f>
        <v>172</v>
      </c>
      <c r="E43" s="60">
        <f t="shared" si="37"/>
        <v>726</v>
      </c>
      <c r="F43" s="151">
        <f>F44+F53</f>
        <v>150</v>
      </c>
      <c r="G43" s="139"/>
      <c r="H43" s="60"/>
      <c r="I43" s="60"/>
      <c r="J43" s="61">
        <f>J44+J53</f>
        <v>1260</v>
      </c>
      <c r="K43" s="61">
        <f t="shared" ref="K43:Q43" si="38">K44+K53</f>
        <v>340</v>
      </c>
      <c r="L43" s="61">
        <f>L44+L53</f>
        <v>876</v>
      </c>
      <c r="M43" s="61">
        <f t="shared" si="38"/>
        <v>356</v>
      </c>
      <c r="N43" s="61">
        <f t="shared" si="38"/>
        <v>498</v>
      </c>
      <c r="O43" s="61">
        <f t="shared" si="38"/>
        <v>34</v>
      </c>
      <c r="P43" s="61">
        <f t="shared" si="38"/>
        <v>24</v>
      </c>
      <c r="Q43" s="61">
        <f t="shared" si="38"/>
        <v>8</v>
      </c>
      <c r="R43" s="61">
        <f t="shared" ref="R43" si="39">R44+R53</f>
        <v>76</v>
      </c>
      <c r="S43" s="61">
        <f t="shared" ref="S43" si="40">S44+S53</f>
        <v>0</v>
      </c>
      <c r="T43" s="61">
        <f t="shared" ref="T43" si="41">T44+T53</f>
        <v>282</v>
      </c>
      <c r="U43" s="61"/>
      <c r="V43" s="61">
        <f t="shared" ref="V43" si="42">V44+V53</f>
        <v>118</v>
      </c>
      <c r="W43" s="61"/>
      <c r="X43" s="61">
        <f t="shared" ref="X43" si="43">X44+X53</f>
        <v>378</v>
      </c>
      <c r="Y43" s="61">
        <f t="shared" ref="Y43:AA43" si="44">Y44+Y53</f>
        <v>0</v>
      </c>
      <c r="Z43" s="61">
        <f t="shared" si="44"/>
        <v>0</v>
      </c>
      <c r="AA43" s="61">
        <f t="shared" si="44"/>
        <v>0</v>
      </c>
      <c r="AX43" s="9"/>
      <c r="AY43" s="9"/>
    </row>
    <row r="44" spans="1:51" x14ac:dyDescent="0.2">
      <c r="A44" s="65" t="s">
        <v>49</v>
      </c>
      <c r="B44" s="128" t="s">
        <v>264</v>
      </c>
      <c r="C44" s="181">
        <f>SUM(C45:C50)</f>
        <v>910</v>
      </c>
      <c r="D44" s="66">
        <f t="shared" ref="D44:F44" si="45">SUM(D45:D50)</f>
        <v>122</v>
      </c>
      <c r="E44" s="66">
        <f t="shared" si="45"/>
        <v>610</v>
      </c>
      <c r="F44" s="182">
        <f t="shared" si="45"/>
        <v>106</v>
      </c>
      <c r="G44" s="140"/>
      <c r="H44" s="66"/>
      <c r="I44" s="66">
        <v>4</v>
      </c>
      <c r="J44" s="67">
        <f>SUM(J45:J50)</f>
        <v>1032</v>
      </c>
      <c r="K44" s="67">
        <f t="shared" ref="K44:P44" si="46">SUM(K45:K50)</f>
        <v>282</v>
      </c>
      <c r="L44" s="67">
        <f>SUM(L45:L50)</f>
        <v>716</v>
      </c>
      <c r="M44" s="67">
        <f t="shared" si="46"/>
        <v>292</v>
      </c>
      <c r="N44" s="67">
        <f t="shared" si="46"/>
        <v>408</v>
      </c>
      <c r="O44" s="67">
        <f t="shared" si="46"/>
        <v>26</v>
      </c>
      <c r="P44" s="67">
        <f t="shared" si="46"/>
        <v>20</v>
      </c>
      <c r="Q44" s="67">
        <f>SUM(Q45:Q50)</f>
        <v>4</v>
      </c>
      <c r="R44" s="67">
        <f t="shared" ref="R44" si="47">SUM(R45:R50)</f>
        <v>76</v>
      </c>
      <c r="S44" s="67">
        <f t="shared" ref="S44" si="48">SUM(S45:S50)</f>
        <v>0</v>
      </c>
      <c r="T44" s="67">
        <f t="shared" ref="T44" si="49">SUM(T45:T50)</f>
        <v>128</v>
      </c>
      <c r="U44" s="67">
        <f t="shared" ref="U44" si="50">SUM(U45:U50)</f>
        <v>0</v>
      </c>
      <c r="V44" s="67">
        <f>SUM(V45:V50)</f>
        <v>118</v>
      </c>
      <c r="W44" s="67"/>
      <c r="X44" s="67">
        <f t="shared" ref="X44" si="51">SUM(X45:X50)</f>
        <v>378</v>
      </c>
      <c r="Y44" s="67">
        <f t="shared" ref="Y44:AA44" si="52">SUM(Y45:Y50)</f>
        <v>0</v>
      </c>
      <c r="Z44" s="67">
        <f t="shared" si="52"/>
        <v>0</v>
      </c>
      <c r="AA44" s="67">
        <f t="shared" si="52"/>
        <v>0</v>
      </c>
      <c r="AX44" s="9"/>
      <c r="AY44" s="9"/>
    </row>
    <row r="45" spans="1:51" x14ac:dyDescent="0.2">
      <c r="A45" s="206" t="s">
        <v>50</v>
      </c>
      <c r="B45" s="126" t="s">
        <v>265</v>
      </c>
      <c r="C45" s="149">
        <v>180</v>
      </c>
      <c r="D45" s="205">
        <v>44</v>
      </c>
      <c r="E45" s="118">
        <v>122</v>
      </c>
      <c r="F45" s="144">
        <v>32</v>
      </c>
      <c r="G45" s="138">
        <v>4</v>
      </c>
      <c r="H45" s="4"/>
      <c r="I45" s="4"/>
      <c r="J45" s="6">
        <f>K45+L45+O45+P45+Q45</f>
        <v>224</v>
      </c>
      <c r="K45" s="6">
        <v>64</v>
      </c>
      <c r="L45" s="6">
        <f>M45+N45</f>
        <v>154</v>
      </c>
      <c r="M45" s="4">
        <v>70</v>
      </c>
      <c r="N45" s="6">
        <v>84</v>
      </c>
      <c r="O45" s="4">
        <v>2</v>
      </c>
      <c r="P45" s="3">
        <v>4</v>
      </c>
      <c r="Q45" s="4"/>
      <c r="R45" s="3"/>
      <c r="S45" s="3"/>
      <c r="T45" s="8"/>
      <c r="U45" s="3"/>
      <c r="V45" s="3">
        <v>42</v>
      </c>
      <c r="W45" s="3" t="s">
        <v>298</v>
      </c>
      <c r="X45" s="6">
        <f>L45-V45</f>
        <v>112</v>
      </c>
      <c r="Y45" s="4" t="s">
        <v>203</v>
      </c>
      <c r="Z45" s="4"/>
      <c r="AA45" s="4"/>
      <c r="AB45" s="36"/>
      <c r="AC45" s="36"/>
      <c r="AX45" s="9"/>
      <c r="AY45" s="9"/>
    </row>
    <row r="46" spans="1:51" x14ac:dyDescent="0.2">
      <c r="A46" s="206" t="s">
        <v>51</v>
      </c>
      <c r="B46" s="126" t="s">
        <v>266</v>
      </c>
      <c r="C46" s="149">
        <v>162</v>
      </c>
      <c r="D46" s="205">
        <v>34</v>
      </c>
      <c r="E46" s="118">
        <v>116</v>
      </c>
      <c r="F46" s="144">
        <v>32</v>
      </c>
      <c r="G46" s="138">
        <v>4</v>
      </c>
      <c r="H46" s="4"/>
      <c r="I46" s="4"/>
      <c r="J46" s="6">
        <f>K46+L46+O46+P46+Q46</f>
        <v>196</v>
      </c>
      <c r="K46" s="6">
        <v>42</v>
      </c>
      <c r="L46" s="6">
        <f>M46+N46</f>
        <v>148</v>
      </c>
      <c r="M46" s="4">
        <v>54</v>
      </c>
      <c r="N46" s="6">
        <v>94</v>
      </c>
      <c r="O46" s="4">
        <v>2</v>
      </c>
      <c r="P46" s="3">
        <v>4</v>
      </c>
      <c r="Q46" s="37"/>
      <c r="R46" s="3"/>
      <c r="S46" s="3"/>
      <c r="T46" s="3"/>
      <c r="U46" s="3"/>
      <c r="V46" s="8"/>
      <c r="W46" s="3"/>
      <c r="X46" s="8">
        <f>L46</f>
        <v>148</v>
      </c>
      <c r="Y46" s="3" t="s">
        <v>203</v>
      </c>
      <c r="Z46" s="3"/>
      <c r="AA46" s="3"/>
      <c r="AX46" s="9"/>
      <c r="AY46" s="9"/>
    </row>
    <row r="47" spans="1:51" ht="24" x14ac:dyDescent="0.2">
      <c r="A47" s="206" t="s">
        <v>261</v>
      </c>
      <c r="B47" s="126" t="s">
        <v>267</v>
      </c>
      <c r="C47" s="149">
        <v>188</v>
      </c>
      <c r="D47" s="205"/>
      <c r="E47" s="118">
        <v>122</v>
      </c>
      <c r="F47" s="144"/>
      <c r="G47" s="138">
        <v>2</v>
      </c>
      <c r="H47" s="4"/>
      <c r="I47" s="4"/>
      <c r="J47" s="6">
        <f>K47+L47+O47+P47+Q47</f>
        <v>188</v>
      </c>
      <c r="K47" s="6">
        <v>60</v>
      </c>
      <c r="L47" s="6">
        <f t="shared" ref="L47:L49" si="53">M47+N47</f>
        <v>122</v>
      </c>
      <c r="M47" s="4">
        <v>50</v>
      </c>
      <c r="N47" s="6">
        <v>72</v>
      </c>
      <c r="O47" s="4">
        <v>2</v>
      </c>
      <c r="P47" s="3">
        <v>4</v>
      </c>
      <c r="Q47" s="4"/>
      <c r="R47" s="8">
        <v>76</v>
      </c>
      <c r="S47" s="3" t="s">
        <v>298</v>
      </c>
      <c r="T47" s="8">
        <f>L47-R47</f>
        <v>46</v>
      </c>
      <c r="U47" s="3" t="s">
        <v>203</v>
      </c>
      <c r="V47" s="8"/>
      <c r="W47" s="3"/>
      <c r="X47" s="3"/>
      <c r="Y47" s="3"/>
      <c r="Z47" s="3"/>
      <c r="AA47" s="3"/>
      <c r="AX47" s="9"/>
      <c r="AY47" s="9"/>
    </row>
    <row r="48" spans="1:51" x14ac:dyDescent="0.2">
      <c r="A48" s="206" t="s">
        <v>262</v>
      </c>
      <c r="B48" s="126" t="s">
        <v>268</v>
      </c>
      <c r="C48" s="149">
        <v>178</v>
      </c>
      <c r="D48" s="205"/>
      <c r="E48" s="118">
        <v>118</v>
      </c>
      <c r="F48" s="144"/>
      <c r="G48" s="138">
        <v>4</v>
      </c>
      <c r="H48" s="4"/>
      <c r="I48" s="4"/>
      <c r="J48" s="6">
        <f t="shared" ref="J48" si="54">K48+L48+O48+P48+Q48</f>
        <v>178</v>
      </c>
      <c r="K48" s="6">
        <v>54</v>
      </c>
      <c r="L48" s="6">
        <f t="shared" si="53"/>
        <v>118</v>
      </c>
      <c r="M48" s="4">
        <v>50</v>
      </c>
      <c r="N48" s="6">
        <v>68</v>
      </c>
      <c r="O48" s="4">
        <v>2</v>
      </c>
      <c r="P48" s="3">
        <v>4</v>
      </c>
      <c r="Q48" s="37"/>
      <c r="R48" s="3"/>
      <c r="S48" s="3"/>
      <c r="T48" s="3"/>
      <c r="U48" s="3"/>
      <c r="V48" s="8"/>
      <c r="W48" s="3"/>
      <c r="X48" s="8">
        <f>L48</f>
        <v>118</v>
      </c>
      <c r="Y48" s="3" t="s">
        <v>203</v>
      </c>
      <c r="Z48" s="3"/>
      <c r="AA48" s="3"/>
      <c r="AX48" s="9"/>
      <c r="AY48" s="9"/>
    </row>
    <row r="49" spans="1:75" x14ac:dyDescent="0.2">
      <c r="A49" s="206" t="s">
        <v>263</v>
      </c>
      <c r="B49" s="126" t="s">
        <v>269</v>
      </c>
      <c r="C49" s="149">
        <v>186</v>
      </c>
      <c r="D49" s="205">
        <v>44</v>
      </c>
      <c r="E49" s="118">
        <v>116</v>
      </c>
      <c r="F49" s="144">
        <v>42</v>
      </c>
      <c r="G49" s="138">
        <v>3</v>
      </c>
      <c r="H49" s="4"/>
      <c r="I49" s="4"/>
      <c r="J49" s="6">
        <f>K49+L49+O49+P49+Q49</f>
        <v>230</v>
      </c>
      <c r="K49" s="6">
        <v>62</v>
      </c>
      <c r="L49" s="6">
        <f t="shared" si="53"/>
        <v>158</v>
      </c>
      <c r="M49" s="4">
        <v>68</v>
      </c>
      <c r="N49" s="6">
        <v>90</v>
      </c>
      <c r="O49" s="4">
        <v>2</v>
      </c>
      <c r="P49" s="3">
        <v>4</v>
      </c>
      <c r="Q49" s="4">
        <v>4</v>
      </c>
      <c r="R49" s="3"/>
      <c r="S49" s="3"/>
      <c r="T49" s="8">
        <v>82</v>
      </c>
      <c r="U49" s="3" t="s">
        <v>298</v>
      </c>
      <c r="V49" s="8">
        <v>76</v>
      </c>
      <c r="W49" s="3" t="s">
        <v>203</v>
      </c>
      <c r="X49" s="3"/>
      <c r="Y49" s="3"/>
      <c r="Z49" s="3"/>
      <c r="AA49" s="3"/>
      <c r="AX49" s="9"/>
      <c r="AY49" s="9"/>
    </row>
    <row r="50" spans="1:75" x14ac:dyDescent="0.2">
      <c r="A50" s="42" t="s">
        <v>213</v>
      </c>
      <c r="B50" s="126" t="s">
        <v>214</v>
      </c>
      <c r="C50" s="149">
        <v>16</v>
      </c>
      <c r="D50" s="116"/>
      <c r="E50" s="118">
        <v>16</v>
      </c>
      <c r="F50" s="144"/>
      <c r="G50" s="138"/>
      <c r="H50" s="4"/>
      <c r="I50" s="4"/>
      <c r="J50" s="4">
        <v>16</v>
      </c>
      <c r="K50" s="6"/>
      <c r="L50" s="6">
        <v>16</v>
      </c>
      <c r="M50" s="4"/>
      <c r="N50" s="6"/>
      <c r="O50" s="4">
        <v>16</v>
      </c>
      <c r="P50" s="3"/>
      <c r="Q50" s="37"/>
      <c r="R50" s="3"/>
      <c r="S50" s="3"/>
      <c r="T50" s="3"/>
      <c r="U50" s="3"/>
      <c r="V50" s="3"/>
      <c r="W50" s="1"/>
      <c r="X50" s="3"/>
      <c r="Y50" s="3"/>
      <c r="Z50" s="3"/>
      <c r="AA50" s="3"/>
      <c r="AX50" s="9"/>
      <c r="AY50" s="9"/>
    </row>
    <row r="51" spans="1:75" x14ac:dyDescent="0.2">
      <c r="A51" s="42" t="s">
        <v>52</v>
      </c>
      <c r="B51" s="126" t="s">
        <v>272</v>
      </c>
      <c r="C51" s="149">
        <v>36</v>
      </c>
      <c r="D51" s="116"/>
      <c r="E51" s="118">
        <v>36</v>
      </c>
      <c r="F51" s="144"/>
      <c r="G51" s="138">
        <v>4</v>
      </c>
      <c r="H51" s="4"/>
      <c r="I51" s="4"/>
      <c r="J51" s="4">
        <v>36</v>
      </c>
      <c r="K51" s="4"/>
      <c r="L51" s="4">
        <v>36</v>
      </c>
      <c r="M51" s="4"/>
      <c r="N51" s="4"/>
      <c r="O51" s="4"/>
      <c r="P51" s="3"/>
      <c r="Q51" s="37"/>
      <c r="R51" s="3"/>
      <c r="S51" s="3"/>
      <c r="T51" s="3"/>
      <c r="U51" s="3"/>
      <c r="V51" s="3"/>
      <c r="W51" s="3"/>
      <c r="X51" s="297" t="s">
        <v>305</v>
      </c>
      <c r="Y51" s="298"/>
      <c r="Z51" s="3"/>
      <c r="AA51" s="3"/>
      <c r="AX51" s="9"/>
      <c r="AY51" s="9"/>
    </row>
    <row r="52" spans="1:75" ht="24" x14ac:dyDescent="0.2">
      <c r="A52" s="42" t="s">
        <v>54</v>
      </c>
      <c r="B52" s="126" t="s">
        <v>273</v>
      </c>
      <c r="C52" s="149">
        <v>216</v>
      </c>
      <c r="D52" s="116"/>
      <c r="E52" s="118">
        <v>216</v>
      </c>
      <c r="F52" s="144"/>
      <c r="G52" s="138">
        <v>4</v>
      </c>
      <c r="H52" s="4"/>
      <c r="I52" s="4"/>
      <c r="J52" s="4">
        <v>216</v>
      </c>
      <c r="K52" s="4"/>
      <c r="L52" s="4">
        <v>216</v>
      </c>
      <c r="M52" s="4"/>
      <c r="N52" s="4"/>
      <c r="O52" s="4"/>
      <c r="P52" s="3"/>
      <c r="Q52" s="37"/>
      <c r="R52" s="3"/>
      <c r="S52" s="3"/>
      <c r="T52" s="3"/>
      <c r="U52" s="3"/>
      <c r="V52" s="3"/>
      <c r="W52" s="3"/>
      <c r="X52" s="297" t="s">
        <v>305</v>
      </c>
      <c r="Y52" s="298"/>
      <c r="Z52" s="3"/>
      <c r="AA52" s="3"/>
      <c r="AX52" s="9"/>
      <c r="AY52" s="9"/>
    </row>
    <row r="53" spans="1:75" x14ac:dyDescent="0.2">
      <c r="A53" s="65" t="s">
        <v>56</v>
      </c>
      <c r="B53" s="128" t="s">
        <v>270</v>
      </c>
      <c r="C53" s="152">
        <f>C54+C55</f>
        <v>178</v>
      </c>
      <c r="D53" s="66">
        <f t="shared" ref="D53:F53" si="55">D54+D55</f>
        <v>50</v>
      </c>
      <c r="E53" s="66">
        <f t="shared" si="55"/>
        <v>116</v>
      </c>
      <c r="F53" s="153">
        <f t="shared" si="55"/>
        <v>44</v>
      </c>
      <c r="G53" s="140"/>
      <c r="H53" s="66"/>
      <c r="I53" s="66">
        <v>2</v>
      </c>
      <c r="J53" s="66">
        <f>J54+J55</f>
        <v>228</v>
      </c>
      <c r="K53" s="66">
        <f t="shared" ref="K53:Q53" si="56">K54+K55</f>
        <v>58</v>
      </c>
      <c r="L53" s="66">
        <f t="shared" si="56"/>
        <v>160</v>
      </c>
      <c r="M53" s="66">
        <f t="shared" si="56"/>
        <v>64</v>
      </c>
      <c r="N53" s="66">
        <f t="shared" si="56"/>
        <v>90</v>
      </c>
      <c r="O53" s="66">
        <f t="shared" si="56"/>
        <v>8</v>
      </c>
      <c r="P53" s="66">
        <f t="shared" si="56"/>
        <v>4</v>
      </c>
      <c r="Q53" s="66">
        <f t="shared" si="56"/>
        <v>4</v>
      </c>
      <c r="R53" s="66">
        <f t="shared" ref="R53" si="57">R54+R55</f>
        <v>0</v>
      </c>
      <c r="S53" s="66">
        <f t="shared" ref="S53" si="58">S54+S55</f>
        <v>0</v>
      </c>
      <c r="T53" s="66">
        <f t="shared" ref="T53" si="59">T54+T55</f>
        <v>154</v>
      </c>
      <c r="U53" s="66" t="s">
        <v>216</v>
      </c>
      <c r="V53" s="66">
        <f t="shared" ref="V53" si="60">V54+V55</f>
        <v>0</v>
      </c>
      <c r="W53" s="66"/>
      <c r="X53" s="66">
        <f t="shared" ref="X53" si="61">X54+X55</f>
        <v>0</v>
      </c>
      <c r="Y53" s="66">
        <f t="shared" ref="Y53:AA53" si="62">Y54+Y55</f>
        <v>0</v>
      </c>
      <c r="Z53" s="66">
        <f t="shared" si="62"/>
        <v>0</v>
      </c>
      <c r="AA53" s="66">
        <f t="shared" si="62"/>
        <v>0</v>
      </c>
      <c r="AX53" s="9"/>
      <c r="AY53" s="9"/>
    </row>
    <row r="54" spans="1:75" x14ac:dyDescent="0.2">
      <c r="A54" s="206" t="s">
        <v>57</v>
      </c>
      <c r="B54" s="126" t="s">
        <v>271</v>
      </c>
      <c r="C54" s="149">
        <v>172</v>
      </c>
      <c r="D54" s="205">
        <v>50</v>
      </c>
      <c r="E54" s="118">
        <v>110</v>
      </c>
      <c r="F54" s="144">
        <v>44</v>
      </c>
      <c r="G54" s="138">
        <v>2</v>
      </c>
      <c r="H54" s="4"/>
      <c r="I54" s="4"/>
      <c r="J54" s="4">
        <f>K54+L54+O54+P54+Q54</f>
        <v>222</v>
      </c>
      <c r="K54" s="4">
        <v>58</v>
      </c>
      <c r="L54" s="4">
        <f>M54+N54</f>
        <v>154</v>
      </c>
      <c r="M54" s="4">
        <v>64</v>
      </c>
      <c r="N54" s="4">
        <v>90</v>
      </c>
      <c r="O54" s="4">
        <v>2</v>
      </c>
      <c r="P54" s="3">
        <v>4</v>
      </c>
      <c r="Q54" s="4">
        <v>4</v>
      </c>
      <c r="R54" s="3"/>
      <c r="S54" s="3"/>
      <c r="T54" s="3">
        <f>L54</f>
        <v>154</v>
      </c>
      <c r="U54" s="3" t="s">
        <v>203</v>
      </c>
      <c r="V54" s="3"/>
      <c r="W54" s="3"/>
      <c r="X54" s="3"/>
      <c r="Y54" s="3"/>
      <c r="Z54" s="3"/>
      <c r="AA54" s="3"/>
      <c r="AX54" s="9"/>
      <c r="AY54" s="9"/>
    </row>
    <row r="55" spans="1:75" x14ac:dyDescent="0.2">
      <c r="A55" s="42" t="s">
        <v>215</v>
      </c>
      <c r="B55" s="126" t="s">
        <v>214</v>
      </c>
      <c r="C55" s="149">
        <v>6</v>
      </c>
      <c r="D55" s="116"/>
      <c r="E55" s="118">
        <v>6</v>
      </c>
      <c r="F55" s="144"/>
      <c r="G55" s="138"/>
      <c r="H55" s="4"/>
      <c r="I55" s="4"/>
      <c r="J55" s="4">
        <v>6</v>
      </c>
      <c r="K55" s="4"/>
      <c r="L55" s="4">
        <v>6</v>
      </c>
      <c r="M55" s="4"/>
      <c r="N55" s="4"/>
      <c r="O55" s="4">
        <v>6</v>
      </c>
      <c r="P55" s="3"/>
      <c r="Q55" s="37"/>
      <c r="R55" s="3"/>
      <c r="S55" s="3"/>
      <c r="T55" s="3"/>
      <c r="U55" s="3"/>
      <c r="V55" s="3"/>
      <c r="W55" s="3"/>
      <c r="X55" s="3"/>
      <c r="Y55" s="3"/>
      <c r="Z55" s="3"/>
      <c r="AA55" s="3"/>
      <c r="AD55" s="36"/>
      <c r="AE55" s="36"/>
      <c r="AF55" s="36"/>
      <c r="AG55" s="36"/>
      <c r="AH55" s="36"/>
      <c r="AI55" s="36"/>
      <c r="AX55" s="9"/>
      <c r="AY55" s="9"/>
    </row>
    <row r="56" spans="1:75" ht="24" x14ac:dyDescent="0.2">
      <c r="A56" s="42" t="s">
        <v>58</v>
      </c>
      <c r="B56" s="126" t="s">
        <v>55</v>
      </c>
      <c r="C56" s="149">
        <v>72</v>
      </c>
      <c r="D56" s="116"/>
      <c r="E56" s="118">
        <v>72</v>
      </c>
      <c r="F56" s="144"/>
      <c r="G56" s="138">
        <v>2</v>
      </c>
      <c r="H56" s="4"/>
      <c r="I56" s="4"/>
      <c r="J56" s="4">
        <v>72</v>
      </c>
      <c r="K56" s="4"/>
      <c r="L56" s="4">
        <v>72</v>
      </c>
      <c r="M56" s="4"/>
      <c r="N56" s="4"/>
      <c r="O56" s="4"/>
      <c r="P56" s="3"/>
      <c r="Q56" s="37"/>
      <c r="R56" s="3"/>
      <c r="S56" s="3"/>
      <c r="T56" s="297" t="s">
        <v>305</v>
      </c>
      <c r="U56" s="298"/>
      <c r="V56" s="3"/>
      <c r="W56" s="3"/>
      <c r="X56" s="3"/>
      <c r="Y56" s="3"/>
      <c r="Z56" s="3"/>
      <c r="AA56" s="3"/>
      <c r="AX56" s="9"/>
      <c r="AY56" s="9"/>
    </row>
    <row r="57" spans="1:75" s="11" customFormat="1" x14ac:dyDescent="0.2">
      <c r="A57" s="50" t="s">
        <v>59</v>
      </c>
      <c r="B57" s="129" t="s">
        <v>60</v>
      </c>
      <c r="C57" s="154">
        <v>144</v>
      </c>
      <c r="D57" s="68"/>
      <c r="E57" s="68">
        <v>144</v>
      </c>
      <c r="F57" s="155"/>
      <c r="G57" s="141">
        <v>5</v>
      </c>
      <c r="H57" s="68"/>
      <c r="I57" s="68"/>
      <c r="J57" s="68">
        <f>36*4</f>
        <v>144</v>
      </c>
      <c r="K57" s="68"/>
      <c r="L57" s="68">
        <f>36*4</f>
        <v>144</v>
      </c>
      <c r="M57" s="68"/>
      <c r="N57" s="68"/>
      <c r="O57" s="68"/>
      <c r="P57" s="69"/>
      <c r="Q57" s="70"/>
      <c r="R57" s="69"/>
      <c r="S57" s="69"/>
      <c r="T57" s="69"/>
      <c r="U57" s="69"/>
      <c r="V57" s="69"/>
      <c r="W57" s="69"/>
      <c r="X57" s="69"/>
      <c r="Y57" s="69"/>
      <c r="Z57" s="299" t="s">
        <v>305</v>
      </c>
      <c r="AA57" s="300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0"/>
      <c r="AW57" s="10"/>
      <c r="AX57" s="10"/>
      <c r="AY57" s="10"/>
    </row>
    <row r="58" spans="1:75" x14ac:dyDescent="0.2">
      <c r="A58" s="49" t="s">
        <v>61</v>
      </c>
      <c r="B58" s="130" t="s">
        <v>62</v>
      </c>
      <c r="C58" s="156">
        <v>108</v>
      </c>
      <c r="D58" s="71"/>
      <c r="E58" s="71">
        <v>108</v>
      </c>
      <c r="F58" s="157"/>
      <c r="G58" s="142"/>
      <c r="H58" s="71"/>
      <c r="I58" s="71">
        <v>5</v>
      </c>
      <c r="J58" s="71">
        <f>J59+J60</f>
        <v>108</v>
      </c>
      <c r="K58" s="71"/>
      <c r="L58" s="71">
        <f>L59+L60</f>
        <v>108</v>
      </c>
      <c r="M58" s="71"/>
      <c r="N58" s="71"/>
      <c r="O58" s="71"/>
      <c r="P58" s="72"/>
      <c r="Q58" s="73"/>
      <c r="R58" s="72"/>
      <c r="S58" s="72"/>
      <c r="T58" s="72"/>
      <c r="U58" s="72"/>
      <c r="V58" s="72"/>
      <c r="W58" s="72"/>
      <c r="X58" s="72"/>
      <c r="Y58" s="72"/>
      <c r="Z58" s="301" t="s">
        <v>306</v>
      </c>
      <c r="AA58" s="302"/>
      <c r="AX58" s="9"/>
      <c r="AY58" s="9"/>
    </row>
    <row r="59" spans="1:75" x14ac:dyDescent="0.2">
      <c r="A59" s="41" t="s">
        <v>63</v>
      </c>
      <c r="B59" s="126" t="s">
        <v>64</v>
      </c>
      <c r="C59" s="158">
        <v>72</v>
      </c>
      <c r="D59" s="4"/>
      <c r="E59" s="4">
        <v>72</v>
      </c>
      <c r="F59" s="159"/>
      <c r="G59" s="138"/>
      <c r="H59" s="4"/>
      <c r="I59" s="4"/>
      <c r="J59" s="4">
        <v>72</v>
      </c>
      <c r="K59" s="4"/>
      <c r="L59" s="4">
        <v>72</v>
      </c>
      <c r="M59" s="4"/>
      <c r="N59" s="4"/>
      <c r="O59" s="4"/>
      <c r="P59" s="3"/>
      <c r="Q59" s="37"/>
      <c r="R59" s="3"/>
      <c r="S59" s="3"/>
      <c r="T59" s="3"/>
      <c r="U59" s="3"/>
      <c r="V59" s="3"/>
      <c r="W59" s="3"/>
      <c r="X59" s="3"/>
      <c r="Y59" s="3"/>
      <c r="Z59" s="3"/>
      <c r="AA59" s="3"/>
      <c r="AX59" s="9"/>
      <c r="AY59" s="9"/>
    </row>
    <row r="60" spans="1:75" x14ac:dyDescent="0.2">
      <c r="A60" s="41" t="s">
        <v>65</v>
      </c>
      <c r="B60" s="126" t="s">
        <v>66</v>
      </c>
      <c r="C60" s="158">
        <v>36</v>
      </c>
      <c r="D60" s="4"/>
      <c r="E60" s="4">
        <v>36</v>
      </c>
      <c r="F60" s="159"/>
      <c r="G60" s="138"/>
      <c r="H60" s="4"/>
      <c r="I60" s="4"/>
      <c r="J60" s="4">
        <v>36</v>
      </c>
      <c r="K60" s="4"/>
      <c r="L60" s="4">
        <v>36</v>
      </c>
      <c r="M60" s="4"/>
      <c r="N60" s="4"/>
      <c r="O60" s="4"/>
      <c r="P60" s="3"/>
      <c r="Q60" s="37"/>
      <c r="R60" s="3"/>
      <c r="S60" s="3"/>
      <c r="T60" s="3"/>
      <c r="U60" s="3"/>
      <c r="V60" s="3"/>
      <c r="W60" s="3"/>
      <c r="X60" s="3"/>
      <c r="Y60" s="3"/>
      <c r="Z60" s="3"/>
      <c r="AA60" s="3"/>
      <c r="AX60" s="9"/>
      <c r="AY60" s="9"/>
    </row>
    <row r="61" spans="1:75" x14ac:dyDescent="0.2">
      <c r="A61" s="62" t="s">
        <v>311</v>
      </c>
      <c r="B61" s="131" t="s">
        <v>10</v>
      </c>
      <c r="C61" s="160"/>
      <c r="D61" s="63"/>
      <c r="E61" s="63"/>
      <c r="F61" s="161"/>
      <c r="G61" s="143"/>
      <c r="H61" s="63"/>
      <c r="I61" s="63"/>
      <c r="J61" s="64">
        <f>J62+J63+J64+J65+J66</f>
        <v>180</v>
      </c>
      <c r="K61" s="64">
        <f t="shared" ref="K61:X61" si="63">K62+K63+K64+K65+K66</f>
        <v>20</v>
      </c>
      <c r="L61" s="64">
        <f t="shared" si="63"/>
        <v>150</v>
      </c>
      <c r="M61" s="64">
        <f t="shared" si="63"/>
        <v>50</v>
      </c>
      <c r="N61" s="64">
        <f t="shared" si="63"/>
        <v>100</v>
      </c>
      <c r="O61" s="64">
        <f t="shared" si="63"/>
        <v>10</v>
      </c>
      <c r="P61" s="64">
        <f t="shared" si="63"/>
        <v>0</v>
      </c>
      <c r="Q61" s="64">
        <f t="shared" si="63"/>
        <v>0</v>
      </c>
      <c r="R61" s="64">
        <f t="shared" si="63"/>
        <v>0</v>
      </c>
      <c r="S61" s="64">
        <v>0</v>
      </c>
      <c r="T61" s="64">
        <f t="shared" si="63"/>
        <v>30</v>
      </c>
      <c r="U61" s="64">
        <v>0</v>
      </c>
      <c r="V61" s="64">
        <f t="shared" si="63"/>
        <v>30</v>
      </c>
      <c r="W61" s="64">
        <v>0</v>
      </c>
      <c r="X61" s="64">
        <f t="shared" si="63"/>
        <v>30</v>
      </c>
      <c r="Y61" s="64">
        <v>0</v>
      </c>
      <c r="Z61" s="64">
        <v>0</v>
      </c>
      <c r="AA61" s="64">
        <v>0</v>
      </c>
      <c r="AX61" s="9"/>
      <c r="AY61" s="9"/>
    </row>
    <row r="62" spans="1:75" x14ac:dyDescent="0.2">
      <c r="A62" s="97" t="s">
        <v>11</v>
      </c>
      <c r="B62" s="126" t="s">
        <v>292</v>
      </c>
      <c r="C62" s="158"/>
      <c r="D62" s="4"/>
      <c r="E62" s="4"/>
      <c r="F62" s="159"/>
      <c r="G62" s="138"/>
      <c r="H62" s="4">
        <v>3</v>
      </c>
      <c r="I62" s="4"/>
      <c r="J62" s="6">
        <f>K62+L62+O62</f>
        <v>36</v>
      </c>
      <c r="K62" s="6">
        <v>4</v>
      </c>
      <c r="L62" s="6">
        <f>M62+N62</f>
        <v>30</v>
      </c>
      <c r="M62" s="6">
        <v>10</v>
      </c>
      <c r="N62" s="6">
        <v>20</v>
      </c>
      <c r="O62" s="6">
        <v>2</v>
      </c>
      <c r="P62" s="6"/>
      <c r="Q62" s="6"/>
      <c r="R62" s="6"/>
      <c r="S62" s="6"/>
      <c r="T62" s="6"/>
      <c r="U62" s="6"/>
      <c r="V62" s="6">
        <f>L62</f>
        <v>30</v>
      </c>
      <c r="W62" s="6" t="s">
        <v>217</v>
      </c>
      <c r="X62" s="6"/>
      <c r="Y62" s="6"/>
      <c r="Z62" s="3"/>
      <c r="AA62" s="3"/>
      <c r="AX62" s="9"/>
      <c r="AY62" s="9"/>
    </row>
    <row r="63" spans="1:75" x14ac:dyDescent="0.2">
      <c r="A63" s="97" t="s">
        <v>12</v>
      </c>
      <c r="B63" s="132" t="s">
        <v>293</v>
      </c>
      <c r="C63" s="162"/>
      <c r="D63" s="120"/>
      <c r="E63" s="121"/>
      <c r="F63" s="163"/>
      <c r="G63" s="138"/>
      <c r="H63" s="4">
        <v>5</v>
      </c>
      <c r="I63" s="4"/>
      <c r="J63" s="6">
        <f t="shared" ref="J63:J66" si="64">K63+L63+O63</f>
        <v>36</v>
      </c>
      <c r="K63" s="4">
        <v>4</v>
      </c>
      <c r="L63" s="6">
        <f t="shared" ref="L63:L66" si="65">M63+N63</f>
        <v>30</v>
      </c>
      <c r="M63" s="4">
        <v>10</v>
      </c>
      <c r="N63" s="4">
        <v>20</v>
      </c>
      <c r="O63" s="4">
        <v>2</v>
      </c>
      <c r="P63" s="3"/>
      <c r="Q63" s="37"/>
      <c r="R63" s="3"/>
      <c r="S63" s="3"/>
      <c r="T63" s="3"/>
      <c r="U63" s="3"/>
      <c r="V63" s="3"/>
      <c r="W63" s="3"/>
      <c r="X63" s="3"/>
      <c r="Y63" s="3"/>
      <c r="Z63" s="8">
        <f>L63</f>
        <v>30</v>
      </c>
      <c r="AA63" s="3" t="s">
        <v>217</v>
      </c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</row>
    <row r="64" spans="1:75" x14ac:dyDescent="0.2">
      <c r="A64" s="97" t="s">
        <v>218</v>
      </c>
      <c r="B64" s="132" t="s">
        <v>294</v>
      </c>
      <c r="C64" s="162"/>
      <c r="D64" s="120"/>
      <c r="E64" s="121"/>
      <c r="F64" s="163"/>
      <c r="G64" s="138"/>
      <c r="H64" s="4">
        <v>2</v>
      </c>
      <c r="I64" s="4"/>
      <c r="J64" s="6">
        <f t="shared" si="64"/>
        <v>36</v>
      </c>
      <c r="K64" s="4">
        <v>4</v>
      </c>
      <c r="L64" s="6">
        <f t="shared" si="65"/>
        <v>30</v>
      </c>
      <c r="M64" s="4">
        <v>10</v>
      </c>
      <c r="N64" s="4">
        <v>20</v>
      </c>
      <c r="O64" s="4">
        <v>2</v>
      </c>
      <c r="P64" s="37"/>
      <c r="Q64" s="4"/>
      <c r="R64" s="3"/>
      <c r="S64" s="3"/>
      <c r="T64" s="8">
        <f>L64</f>
        <v>30</v>
      </c>
      <c r="U64" s="3" t="s">
        <v>217</v>
      </c>
      <c r="V64" s="3"/>
      <c r="W64" s="3"/>
      <c r="X64" s="3"/>
      <c r="Y64" s="3"/>
      <c r="Z64" s="3"/>
      <c r="AA64" s="3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</row>
    <row r="65" spans="1:75" x14ac:dyDescent="0.2">
      <c r="A65" s="97" t="s">
        <v>219</v>
      </c>
      <c r="B65" s="132" t="s">
        <v>295</v>
      </c>
      <c r="C65" s="162"/>
      <c r="D65" s="120"/>
      <c r="E65" s="121"/>
      <c r="F65" s="163"/>
      <c r="G65" s="138"/>
      <c r="H65" s="4">
        <v>4</v>
      </c>
      <c r="I65" s="4"/>
      <c r="J65" s="6">
        <f t="shared" si="64"/>
        <v>36</v>
      </c>
      <c r="K65" s="4">
        <v>4</v>
      </c>
      <c r="L65" s="6">
        <f t="shared" si="65"/>
        <v>30</v>
      </c>
      <c r="M65" s="4">
        <v>10</v>
      </c>
      <c r="N65" s="4">
        <v>20</v>
      </c>
      <c r="O65" s="4">
        <v>2</v>
      </c>
      <c r="P65" s="4"/>
      <c r="Q65" s="4"/>
      <c r="R65" s="3"/>
      <c r="S65" s="3"/>
      <c r="T65" s="3"/>
      <c r="U65" s="3"/>
      <c r="V65" s="3"/>
      <c r="W65" s="3"/>
      <c r="X65" s="8">
        <f>L65</f>
        <v>30</v>
      </c>
      <c r="Y65" s="3" t="s">
        <v>217</v>
      </c>
      <c r="Z65" s="3"/>
      <c r="AA65" s="3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</row>
    <row r="66" spans="1:75" x14ac:dyDescent="0.2">
      <c r="A66" s="97" t="s">
        <v>246</v>
      </c>
      <c r="B66" s="133" t="s">
        <v>296</v>
      </c>
      <c r="C66" s="158"/>
      <c r="D66" s="4"/>
      <c r="E66" s="4"/>
      <c r="F66" s="159"/>
      <c r="G66" s="138"/>
      <c r="H66" s="4">
        <v>5</v>
      </c>
      <c r="I66" s="4"/>
      <c r="J66" s="6">
        <f t="shared" si="64"/>
        <v>36</v>
      </c>
      <c r="K66" s="6">
        <v>4</v>
      </c>
      <c r="L66" s="6">
        <f t="shared" si="65"/>
        <v>30</v>
      </c>
      <c r="M66" s="6">
        <v>10</v>
      </c>
      <c r="N66" s="6">
        <v>20</v>
      </c>
      <c r="O66" s="6">
        <v>2</v>
      </c>
      <c r="P66" s="3"/>
      <c r="Q66" s="37"/>
      <c r="R66" s="3"/>
      <c r="S66" s="3"/>
      <c r="T66" s="3"/>
      <c r="U66" s="3"/>
      <c r="V66" s="3"/>
      <c r="W66" s="3"/>
      <c r="X66" s="3"/>
      <c r="Y66" s="3"/>
      <c r="Z66" s="8">
        <f>L66</f>
        <v>30</v>
      </c>
      <c r="AA66" s="3" t="s">
        <v>217</v>
      </c>
      <c r="AX66" s="9"/>
      <c r="AY66" s="9"/>
    </row>
    <row r="67" spans="1:75" x14ac:dyDescent="0.2">
      <c r="A67" s="224" t="s">
        <v>312</v>
      </c>
      <c r="B67" s="225" t="s">
        <v>313</v>
      </c>
      <c r="C67" s="229"/>
      <c r="D67" s="230"/>
      <c r="E67" s="230"/>
      <c r="F67" s="231"/>
      <c r="G67" s="227"/>
      <c r="H67" s="226"/>
      <c r="I67" s="226"/>
      <c r="J67" s="228">
        <f>J68+J69+J70+J71+J72</f>
        <v>36</v>
      </c>
      <c r="K67" s="228">
        <f t="shared" ref="K67:R67" si="66">K68+K69+K70+K71+K72</f>
        <v>6</v>
      </c>
      <c r="L67" s="228">
        <f t="shared" si="66"/>
        <v>28</v>
      </c>
      <c r="M67" s="228">
        <f t="shared" si="66"/>
        <v>12</v>
      </c>
      <c r="N67" s="228">
        <f t="shared" si="66"/>
        <v>16</v>
      </c>
      <c r="O67" s="228">
        <f t="shared" si="66"/>
        <v>2</v>
      </c>
      <c r="P67" s="228">
        <f t="shared" si="66"/>
        <v>0</v>
      </c>
      <c r="Q67" s="228">
        <f t="shared" si="66"/>
        <v>0</v>
      </c>
      <c r="R67" s="228">
        <f t="shared" si="66"/>
        <v>0</v>
      </c>
      <c r="S67" s="228">
        <v>0</v>
      </c>
      <c r="T67" s="228">
        <f t="shared" ref="T67" si="67">T68+T69+T70+T71+T72</f>
        <v>0</v>
      </c>
      <c r="U67" s="228">
        <v>0</v>
      </c>
      <c r="V67" s="228">
        <f t="shared" ref="V67" si="68">V68+V69+V70+V71+V72</f>
        <v>0</v>
      </c>
      <c r="W67" s="228">
        <v>0</v>
      </c>
      <c r="X67" s="228">
        <f t="shared" ref="X67" si="69">X68+X69+X70+X71+X72</f>
        <v>0</v>
      </c>
      <c r="Y67" s="228">
        <v>0</v>
      </c>
      <c r="Z67" s="228">
        <v>0</v>
      </c>
      <c r="AA67" s="228">
        <v>0</v>
      </c>
      <c r="AX67" s="9"/>
      <c r="AY67" s="9"/>
    </row>
    <row r="68" spans="1:75" x14ac:dyDescent="0.2">
      <c r="A68" s="223" t="s">
        <v>314</v>
      </c>
      <c r="B68" s="126" t="s">
        <v>315</v>
      </c>
      <c r="C68" s="158"/>
      <c r="D68" s="4"/>
      <c r="E68" s="4"/>
      <c r="F68" s="159"/>
      <c r="G68" s="138"/>
      <c r="H68" s="4">
        <v>5</v>
      </c>
      <c r="I68" s="4"/>
      <c r="J68" s="6">
        <f>K68+L68+O68</f>
        <v>36</v>
      </c>
      <c r="K68" s="6">
        <v>6</v>
      </c>
      <c r="L68" s="6">
        <f>M68+N68</f>
        <v>28</v>
      </c>
      <c r="M68" s="6">
        <v>12</v>
      </c>
      <c r="N68" s="6">
        <v>16</v>
      </c>
      <c r="O68" s="6">
        <v>2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3">
        <f>L68</f>
        <v>28</v>
      </c>
      <c r="AA68" s="3" t="s">
        <v>217</v>
      </c>
      <c r="AX68" s="9"/>
      <c r="AY68" s="9"/>
    </row>
    <row r="69" spans="1:75" x14ac:dyDescent="0.2">
      <c r="X69" s="13"/>
      <c r="Y69" s="13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1:75" x14ac:dyDescent="0.2">
      <c r="X70" s="13"/>
      <c r="Y70" s="13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</row>
    <row r="71" spans="1:75" x14ac:dyDescent="0.2">
      <c r="X71" s="13"/>
      <c r="Y71" s="13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1:75" x14ac:dyDescent="0.2">
      <c r="X72" s="13"/>
      <c r="Y72" s="13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</row>
    <row r="73" spans="1:75" x14ac:dyDescent="0.2">
      <c r="X73" s="13"/>
      <c r="Y73" s="13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</row>
    <row r="74" spans="1:75" x14ac:dyDescent="0.2">
      <c r="X74" s="13"/>
      <c r="Y74" s="13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</row>
    <row r="75" spans="1:75" x14ac:dyDescent="0.2">
      <c r="X75" s="13"/>
      <c r="Y75" s="13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</row>
    <row r="76" spans="1:75" x14ac:dyDescent="0.2">
      <c r="X76" s="13"/>
      <c r="Y76" s="1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</row>
    <row r="77" spans="1:75" x14ac:dyDescent="0.2">
      <c r="X77" s="13"/>
      <c r="Y77" s="1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</row>
    <row r="78" spans="1:75" x14ac:dyDescent="0.2">
      <c r="X78" s="13"/>
      <c r="Y78" s="1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</row>
    <row r="79" spans="1:75" x14ac:dyDescent="0.2">
      <c r="X79" s="13"/>
      <c r="Y79" s="1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</row>
    <row r="80" spans="1:75" x14ac:dyDescent="0.2">
      <c r="X80" s="13"/>
      <c r="Y80" s="1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</row>
    <row r="81" spans="24:75" x14ac:dyDescent="0.2">
      <c r="X81" s="13"/>
      <c r="Y81" s="1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</row>
    <row r="82" spans="24:75" x14ac:dyDescent="0.2">
      <c r="X82" s="13"/>
      <c r="Y82" s="1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</row>
    <row r="83" spans="24:75" x14ac:dyDescent="0.2">
      <c r="X83" s="13"/>
      <c r="Y83" s="1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</row>
    <row r="84" spans="24:75" x14ac:dyDescent="0.2">
      <c r="X84" s="13"/>
      <c r="Y84" s="1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</row>
    <row r="85" spans="24:75" x14ac:dyDescent="0.2">
      <c r="X85" s="13"/>
      <c r="Y85" s="1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</row>
    <row r="86" spans="24:75" x14ac:dyDescent="0.2">
      <c r="X86" s="13"/>
      <c r="Y86" s="1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</row>
    <row r="87" spans="24:75" x14ac:dyDescent="0.2">
      <c r="X87" s="13"/>
      <c r="Y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</row>
    <row r="88" spans="24:75" x14ac:dyDescent="0.2">
      <c r="X88" s="13"/>
      <c r="Y88" s="1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</row>
    <row r="89" spans="24:75" x14ac:dyDescent="0.2">
      <c r="X89" s="13"/>
      <c r="Y89" s="1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</row>
    <row r="90" spans="24:75" x14ac:dyDescent="0.2">
      <c r="X90" s="13"/>
      <c r="Y90" s="1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</row>
    <row r="91" spans="24:75" x14ac:dyDescent="0.2">
      <c r="X91" s="13"/>
      <c r="Y91" s="1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</row>
    <row r="92" spans="24:75" x14ac:dyDescent="0.2">
      <c r="X92" s="13"/>
      <c r="Y92" s="1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24:75" x14ac:dyDescent="0.2">
      <c r="X93" s="13"/>
      <c r="Y93" s="1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24:75" x14ac:dyDescent="0.2">
      <c r="X94" s="13"/>
      <c r="Y94" s="1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24:75" x14ac:dyDescent="0.2">
      <c r="X95" s="13"/>
      <c r="Y95" s="1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</row>
    <row r="96" spans="24:75" x14ac:dyDescent="0.2">
      <c r="X96" s="13"/>
      <c r="Y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4:75" x14ac:dyDescent="0.2">
      <c r="X97" s="13"/>
      <c r="Y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4:75" x14ac:dyDescent="0.2">
      <c r="X98" s="13"/>
      <c r="Y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4:75" x14ac:dyDescent="0.2">
      <c r="X99" s="13"/>
      <c r="Y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4:75" x14ac:dyDescent="0.2">
      <c r="X100" s="13"/>
      <c r="Y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4:75" x14ac:dyDescent="0.2">
      <c r="X101" s="13"/>
      <c r="Y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4:75" x14ac:dyDescent="0.2">
      <c r="X102" s="13"/>
      <c r="Y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4:75" x14ac:dyDescent="0.2">
      <c r="X103" s="13"/>
      <c r="Y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4:75" x14ac:dyDescent="0.2">
      <c r="X104" s="13"/>
      <c r="Y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4:75" x14ac:dyDescent="0.2">
      <c r="X105" s="13"/>
      <c r="Y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4:75" x14ac:dyDescent="0.2">
      <c r="X106" s="13"/>
      <c r="Y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4:75" x14ac:dyDescent="0.2">
      <c r="X107" s="13"/>
      <c r="Y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4:75" x14ac:dyDescent="0.2">
      <c r="X108" s="13"/>
      <c r="Y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4:75" x14ac:dyDescent="0.2">
      <c r="X109" s="13"/>
      <c r="Y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4:75" x14ac:dyDescent="0.2">
      <c r="X110" s="13"/>
      <c r="Y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4:75" x14ac:dyDescent="0.2">
      <c r="X111" s="13"/>
      <c r="Y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4:75" x14ac:dyDescent="0.2">
      <c r="X112" s="13"/>
      <c r="Y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4:75" x14ac:dyDescent="0.2">
      <c r="X113" s="13"/>
      <c r="Y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4:75" x14ac:dyDescent="0.2">
      <c r="X114" s="13"/>
      <c r="Y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4:75" x14ac:dyDescent="0.2">
      <c r="X115" s="13"/>
      <c r="Y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4:75" x14ac:dyDescent="0.2">
      <c r="X116" s="13"/>
      <c r="Y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4:75" x14ac:dyDescent="0.2">
      <c r="X117" s="13"/>
      <c r="Y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4:75" x14ac:dyDescent="0.2">
      <c r="X118" s="13"/>
      <c r="Y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4:75" x14ac:dyDescent="0.2">
      <c r="X119" s="13"/>
      <c r="Y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4:75" x14ac:dyDescent="0.2">
      <c r="X120" s="13"/>
      <c r="Y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4:75" x14ac:dyDescent="0.2">
      <c r="X121" s="13"/>
      <c r="Y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4:75" x14ac:dyDescent="0.2">
      <c r="X122" s="13"/>
      <c r="Y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4:75" x14ac:dyDescent="0.2">
      <c r="X123" s="13"/>
      <c r="Y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4:75" x14ac:dyDescent="0.2">
      <c r="X124" s="13"/>
      <c r="Y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4:75" x14ac:dyDescent="0.2">
      <c r="X125" s="13"/>
      <c r="Y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4:75" x14ac:dyDescent="0.2">
      <c r="X126" s="13"/>
      <c r="Y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4:75" x14ac:dyDescent="0.2">
      <c r="X127" s="13"/>
      <c r="Y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4:75" x14ac:dyDescent="0.2">
      <c r="X128" s="13"/>
      <c r="Y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4:75" x14ac:dyDescent="0.2">
      <c r="X129" s="13"/>
      <c r="Y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4:75" x14ac:dyDescent="0.2">
      <c r="X130" s="13"/>
      <c r="Y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4:75" x14ac:dyDescent="0.2">
      <c r="X131" s="13"/>
      <c r="Y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4:75" x14ac:dyDescent="0.2">
      <c r="X132" s="13"/>
      <c r="Y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4:75" x14ac:dyDescent="0.2">
      <c r="X133" s="13"/>
      <c r="Y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4:75" x14ac:dyDescent="0.2">
      <c r="X134" s="13"/>
      <c r="Y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4:75" x14ac:dyDescent="0.2">
      <c r="X135" s="13"/>
      <c r="Y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4:75" x14ac:dyDescent="0.2">
      <c r="X136" s="13"/>
      <c r="Y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4:75" x14ac:dyDescent="0.2">
      <c r="X137" s="13"/>
      <c r="Y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4:75" x14ac:dyDescent="0.2">
      <c r="X138" s="13"/>
      <c r="Y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4:75" x14ac:dyDescent="0.2">
      <c r="X139" s="13"/>
      <c r="Y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4:75" x14ac:dyDescent="0.2">
      <c r="X140" s="13"/>
      <c r="Y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4:75" x14ac:dyDescent="0.2">
      <c r="X141" s="13"/>
      <c r="Y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4:75" x14ac:dyDescent="0.2">
      <c r="X142" s="13"/>
      <c r="Y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4:75" x14ac:dyDescent="0.2">
      <c r="X143" s="13"/>
      <c r="Y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4:75" x14ac:dyDescent="0.2">
      <c r="X144" s="13"/>
      <c r="Y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4:75" x14ac:dyDescent="0.2">
      <c r="X145" s="13"/>
      <c r="Y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  <row r="146" spans="24:75" x14ac:dyDescent="0.2">
      <c r="X146" s="13"/>
      <c r="Y146" s="1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</row>
    <row r="147" spans="24:75" x14ac:dyDescent="0.2">
      <c r="X147" s="13"/>
      <c r="Y147" s="1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</row>
    <row r="148" spans="24:75" x14ac:dyDescent="0.2">
      <c r="X148" s="13"/>
      <c r="Y148" s="1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</row>
    <row r="149" spans="24:75" x14ac:dyDescent="0.2">
      <c r="X149" s="13"/>
      <c r="Y149" s="1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</row>
  </sheetData>
  <mergeCells count="35"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C1:D4"/>
    <mergeCell ref="E1:F4"/>
    <mergeCell ref="Z1:AA3"/>
    <mergeCell ref="R1:U3"/>
    <mergeCell ref="R4:S5"/>
    <mergeCell ref="T4:U5"/>
    <mergeCell ref="V1:Y3"/>
    <mergeCell ref="V4:W5"/>
    <mergeCell ref="X4:Y5"/>
    <mergeCell ref="X52:Y52"/>
    <mergeCell ref="T56:U56"/>
    <mergeCell ref="Z57:AA57"/>
    <mergeCell ref="Z58:AA58"/>
    <mergeCell ref="C5:C6"/>
    <mergeCell ref="D5:D6"/>
    <mergeCell ref="E5:E6"/>
    <mergeCell ref="F5:F6"/>
    <mergeCell ref="X51:Y51"/>
    <mergeCell ref="O5:O6"/>
    <mergeCell ref="Z4:AA5"/>
    <mergeCell ref="L4:O4"/>
  </mergeCells>
  <printOptions horizontalCentered="1"/>
  <pageMargins left="0.11811023622047245" right="0.11811023622047245" top="0.19685039370078741" bottom="0.15748031496062992" header="0" footer="0"/>
  <pageSetup paperSize="9" scale="93" fitToHeight="3" orientation="landscape" verticalDpi="0" r:id="rId1"/>
  <headerFooter alignWithMargins="0"/>
  <colBreaks count="1" manualBreakCount="1">
    <brk id="17" max="1048575" man="1"/>
  </colBreaks>
  <ignoredErrors>
    <ignoredError sqref="J18 L18 J58:L58" formula="1"/>
    <ignoredError sqref="D10:F10 E23:E27 D53:F53 C23:C27 D33:D35 E11:E14 C11:C14 F44 F15:F18 D15:D17 D20 F20 F33:F35 C22:F22 D38:D42 F37:F42 D37 C32 E32 C29 E29 D36 F36" unlockedFormula="1"/>
    <ignoredError sqref="N18 O44 C44 E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2021-06-19T12:20:11Z</cp:lastPrinted>
  <dcterms:created xsi:type="dcterms:W3CDTF">2018-06-23T12:09:18Z</dcterms:created>
  <dcterms:modified xsi:type="dcterms:W3CDTF">2024-07-12T13:05:46Z</dcterms:modified>
</cp:coreProperties>
</file>